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N:\Förderprogramme_laufend\DWNRW\Hubs_4\Antragsdokumente\NL-Hubs_Antragsdokumente_final\"/>
    </mc:Choice>
  </mc:AlternateContent>
  <bookViews>
    <workbookView xWindow="0" yWindow="0" windowWidth="17700" windowHeight="6710" activeTab="1"/>
  </bookViews>
  <sheets>
    <sheet name="Finanzierungsplan" sheetId="1" r:id="rId1"/>
    <sheet name="A.I Personalausgaben" sheetId="3" r:id="rId2"/>
    <sheet name="A.I Gemeinausgaben" sheetId="8" r:id="rId3"/>
    <sheet name="A.II Sachausgaben" sheetId="5" r:id="rId4"/>
    <sheet name="A.IV bürgersch. Eng." sheetId="6" r:id="rId5"/>
    <sheet name="B.III Spenden" sheetId="7" r:id="rId6"/>
  </sheets>
  <externalReferences>
    <externalReference r:id="rId7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A10" i="8" s="1"/>
  <c r="A9" i="8"/>
  <c r="B5" i="8"/>
  <c r="B4" i="8"/>
  <c r="B3" i="8"/>
  <c r="S11" i="3"/>
  <c r="S12" i="3"/>
  <c r="S13" i="3"/>
  <c r="S14" i="3"/>
  <c r="S15" i="3"/>
  <c r="S16" i="3"/>
  <c r="S17" i="3"/>
  <c r="S18" i="3"/>
  <c r="S19" i="3"/>
  <c r="S10" i="3"/>
  <c r="R11" i="3"/>
  <c r="R12" i="3"/>
  <c r="R13" i="3"/>
  <c r="R14" i="3"/>
  <c r="R15" i="3"/>
  <c r="R16" i="3"/>
  <c r="R17" i="3"/>
  <c r="R18" i="3"/>
  <c r="R19" i="3"/>
  <c r="R10" i="3"/>
  <c r="N11" i="3"/>
  <c r="N12" i="3"/>
  <c r="N13" i="3"/>
  <c r="N14" i="3"/>
  <c r="N15" i="3"/>
  <c r="N16" i="3"/>
  <c r="N17" i="3"/>
  <c r="N18" i="3"/>
  <c r="N19" i="3"/>
  <c r="N10" i="3"/>
  <c r="J11" i="3"/>
  <c r="J12" i="3"/>
  <c r="J13" i="3"/>
  <c r="J14" i="3"/>
  <c r="J15" i="3"/>
  <c r="J16" i="3"/>
  <c r="J17" i="3"/>
  <c r="J18" i="3"/>
  <c r="J19" i="3"/>
  <c r="J10" i="3"/>
  <c r="F11" i="3"/>
  <c r="F12" i="3"/>
  <c r="F13" i="3"/>
  <c r="F14" i="3"/>
  <c r="F15" i="3"/>
  <c r="F16" i="3"/>
  <c r="F17" i="3"/>
  <c r="F18" i="3"/>
  <c r="F19" i="3"/>
  <c r="F10" i="3"/>
  <c r="E13" i="1"/>
  <c r="D13" i="1"/>
  <c r="C13" i="1"/>
  <c r="B13" i="1"/>
  <c r="T10" i="6"/>
  <c r="T11" i="6"/>
  <c r="T12" i="6"/>
  <c r="T13" i="6"/>
  <c r="T14" i="6"/>
  <c r="T15" i="6"/>
  <c r="T16" i="6"/>
  <c r="T17" i="6"/>
  <c r="T18" i="6"/>
  <c r="S10" i="6"/>
  <c r="S11" i="6"/>
  <c r="S12" i="6"/>
  <c r="S13" i="6"/>
  <c r="S14" i="6"/>
  <c r="S15" i="6"/>
  <c r="S16" i="6"/>
  <c r="S17" i="6"/>
  <c r="S18" i="6"/>
  <c r="T9" i="6"/>
  <c r="S9" i="6"/>
  <c r="G35" i="1"/>
  <c r="G17" i="1"/>
  <c r="F14" i="7"/>
  <c r="G13" i="7"/>
  <c r="G12" i="7"/>
  <c r="G11" i="7"/>
  <c r="G10" i="7"/>
  <c r="G9" i="7"/>
  <c r="F11" i="5"/>
  <c r="F10" i="5"/>
  <c r="F9" i="5"/>
  <c r="G28" i="1"/>
  <c r="G27" i="1"/>
  <c r="G26" i="1"/>
  <c r="B5" i="7"/>
  <c r="B5" i="6"/>
  <c r="B5" i="5"/>
  <c r="Q13" i="6"/>
  <c r="R13" i="6"/>
  <c r="M13" i="6"/>
  <c r="N13" i="6"/>
  <c r="I13" i="6"/>
  <c r="J13" i="6"/>
  <c r="E13" i="6"/>
  <c r="Q12" i="6"/>
  <c r="R12" i="6"/>
  <c r="M12" i="6"/>
  <c r="N12" i="6"/>
  <c r="I12" i="6"/>
  <c r="J12" i="6"/>
  <c r="E12" i="6"/>
  <c r="Q11" i="6"/>
  <c r="R11" i="6"/>
  <c r="M11" i="6"/>
  <c r="N11" i="6"/>
  <c r="I11" i="6"/>
  <c r="J11" i="6"/>
  <c r="E11" i="6"/>
  <c r="Q10" i="6"/>
  <c r="R10" i="6"/>
  <c r="M10" i="6"/>
  <c r="N10" i="6"/>
  <c r="J10" i="6"/>
  <c r="I10" i="6"/>
  <c r="E10" i="6"/>
  <c r="Q18" i="6"/>
  <c r="R18" i="6"/>
  <c r="Q17" i="6"/>
  <c r="R17" i="6"/>
  <c r="Q16" i="6"/>
  <c r="R16" i="6"/>
  <c r="Q15" i="6"/>
  <c r="R15" i="6"/>
  <c r="Q14" i="6"/>
  <c r="R14" i="6"/>
  <c r="Q9" i="6"/>
  <c r="R9" i="6"/>
  <c r="M18" i="6"/>
  <c r="N18" i="6"/>
  <c r="M17" i="6"/>
  <c r="N17" i="6"/>
  <c r="M16" i="6"/>
  <c r="N16" i="6"/>
  <c r="M15" i="6"/>
  <c r="N15" i="6"/>
  <c r="M14" i="6"/>
  <c r="N14" i="6"/>
  <c r="M9" i="6"/>
  <c r="N9" i="6"/>
  <c r="I18" i="6"/>
  <c r="J18" i="6"/>
  <c r="I17" i="6"/>
  <c r="J17" i="6"/>
  <c r="I16" i="6"/>
  <c r="J16" i="6"/>
  <c r="I15" i="6"/>
  <c r="J15" i="6"/>
  <c r="I14" i="6"/>
  <c r="J14" i="6"/>
  <c r="I9" i="6"/>
  <c r="J9" i="6"/>
  <c r="E18" i="6"/>
  <c r="E17" i="6"/>
  <c r="E16" i="6"/>
  <c r="E15" i="6"/>
  <c r="E14" i="6"/>
  <c r="E9" i="6"/>
  <c r="B4" i="3"/>
  <c r="F16" i="6"/>
  <c r="F11" i="6"/>
  <c r="F9" i="6"/>
  <c r="F14" i="6"/>
  <c r="F15" i="6"/>
  <c r="R19" i="6"/>
  <c r="F12" i="6"/>
  <c r="F18" i="6"/>
  <c r="F13" i="6"/>
  <c r="T19" i="6"/>
  <c r="T20" i="6"/>
  <c r="F10" i="6"/>
  <c r="F17" i="6"/>
  <c r="B14" i="7"/>
  <c r="E14" i="7"/>
  <c r="D14" i="7"/>
  <c r="C14" i="7"/>
  <c r="B8" i="7"/>
  <c r="B4" i="7"/>
  <c r="B3" i="7"/>
  <c r="G14" i="7"/>
  <c r="B4" i="6"/>
  <c r="B3" i="6"/>
  <c r="C7" i="6"/>
  <c r="N19" i="6"/>
  <c r="E12" i="5"/>
  <c r="D12" i="5"/>
  <c r="C12" i="5"/>
  <c r="B12" i="5"/>
  <c r="B8" i="5"/>
  <c r="B4" i="5"/>
  <c r="B3" i="5"/>
  <c r="J19" i="6"/>
  <c r="F19" i="6"/>
  <c r="F20" i="6"/>
  <c r="J20" i="6"/>
  <c r="N20" i="6"/>
  <c r="R20" i="6"/>
  <c r="E15" i="1"/>
  <c r="E23" i="1" s="1"/>
  <c r="F12" i="5"/>
  <c r="G13" i="1"/>
  <c r="B3" i="3"/>
  <c r="B15" i="1"/>
  <c r="G15" i="1" s="1"/>
  <c r="B23" i="1"/>
  <c r="C15" i="1"/>
  <c r="C23" i="1"/>
  <c r="D15" i="1"/>
  <c r="D23" i="1" s="1"/>
  <c r="F15" i="7"/>
  <c r="F16" i="7" s="1"/>
  <c r="C15" i="7"/>
  <c r="C24" i="1" s="1"/>
  <c r="D15" i="7"/>
  <c r="D24" i="1" s="1"/>
  <c r="E15" i="7"/>
  <c r="E24" i="1" s="1"/>
  <c r="B15" i="7"/>
  <c r="B24" i="1" s="1"/>
  <c r="T14" i="3" l="1"/>
  <c r="T13" i="3"/>
  <c r="T17" i="3"/>
  <c r="R20" i="3"/>
  <c r="T12" i="3"/>
  <c r="T16" i="3"/>
  <c r="T15" i="3"/>
  <c r="J20" i="3"/>
  <c r="B10" i="8" s="1"/>
  <c r="D10" i="8" s="1"/>
  <c r="N20" i="3"/>
  <c r="T19" i="3"/>
  <c r="T18" i="3"/>
  <c r="B12" i="8"/>
  <c r="D12" i="8" s="1"/>
  <c r="E12" i="1"/>
  <c r="E14" i="1" s="1"/>
  <c r="E16" i="1" s="1"/>
  <c r="E18" i="1" s="1"/>
  <c r="D12" i="1"/>
  <c r="D14" i="1" s="1"/>
  <c r="B11" i="8"/>
  <c r="D11" i="8" s="1"/>
  <c r="T11" i="3"/>
  <c r="D10" i="1"/>
  <c r="D8" i="5" s="1"/>
  <c r="G23" i="1"/>
  <c r="G7" i="3"/>
  <c r="C8" i="5"/>
  <c r="G7" i="6"/>
  <c r="C8" i="7"/>
  <c r="B16" i="7"/>
  <c r="B25" i="1" s="1"/>
  <c r="C12" i="1"/>
  <c r="T10" i="3"/>
  <c r="F20" i="3"/>
  <c r="D16" i="7"/>
  <c r="D25" i="1" s="1"/>
  <c r="G24" i="1"/>
  <c r="C16" i="7"/>
  <c r="C25" i="1" s="1"/>
  <c r="E16" i="7"/>
  <c r="E25" i="1" s="1"/>
  <c r="E22" i="1" s="1"/>
  <c r="T20" i="3" l="1"/>
  <c r="D16" i="1"/>
  <c r="D18" i="1" s="1"/>
  <c r="K7" i="3"/>
  <c r="K7" i="6"/>
  <c r="A11" i="8"/>
  <c r="E10" i="1"/>
  <c r="F10" i="1" s="1"/>
  <c r="D8" i="7"/>
  <c r="D22" i="1"/>
  <c r="D29" i="1" s="1"/>
  <c r="C14" i="1"/>
  <c r="C16" i="1" s="1"/>
  <c r="B12" i="1"/>
  <c r="B9" i="8"/>
  <c r="D9" i="8" s="1"/>
  <c r="B13" i="8" s="1"/>
  <c r="G25" i="1"/>
  <c r="E29" i="1"/>
  <c r="O7" i="6" l="1"/>
  <c r="E8" i="7"/>
  <c r="E8" i="5"/>
  <c r="O7" i="3"/>
  <c r="A12" i="8"/>
  <c r="C18" i="1"/>
  <c r="C22" i="1"/>
  <c r="C29" i="1" s="1"/>
  <c r="B14" i="1"/>
  <c r="G14" i="1" s="1"/>
  <c r="G12" i="1"/>
  <c r="B16" i="1" l="1"/>
  <c r="B18" i="1" s="1"/>
  <c r="B22" i="1" l="1"/>
  <c r="B29" i="1" s="1"/>
  <c r="G16" i="1"/>
  <c r="G18" i="1" s="1"/>
  <c r="G15" i="7" l="1"/>
  <c r="G16" i="7" s="1"/>
  <c r="G22" i="1"/>
  <c r="G29" i="1"/>
  <c r="G31" i="1" s="1"/>
  <c r="B31" i="1" l="1"/>
  <c r="B32" i="1" s="1"/>
  <c r="B21" i="1" l="1"/>
  <c r="B30" i="1"/>
  <c r="C31" i="1"/>
  <c r="C32" i="1" l="1"/>
  <c r="D31" i="1" s="1"/>
  <c r="B33" i="1"/>
  <c r="D32" i="1" l="1"/>
  <c r="E31" i="1"/>
  <c r="E32" i="1" s="1"/>
  <c r="C21" i="1"/>
  <c r="C30" i="1"/>
  <c r="E21" i="1" l="1"/>
  <c r="E30" i="1"/>
  <c r="E33" i="1" s="1"/>
  <c r="C33" i="1"/>
  <c r="D21" i="1"/>
  <c r="D30" i="1"/>
  <c r="D33" i="1" s="1"/>
  <c r="G33" i="1" l="1"/>
  <c r="G21" i="1"/>
  <c r="G30" i="1"/>
</calcChain>
</file>

<file path=xl/sharedStrings.xml><?xml version="1.0" encoding="utf-8"?>
<sst xmlns="http://schemas.openxmlformats.org/spreadsheetml/2006/main" count="133" uniqueCount="87">
  <si>
    <t>Vorhabensbezeichnung:</t>
  </si>
  <si>
    <t>Antrag vom:</t>
  </si>
  <si>
    <t>A. Ausgaben</t>
  </si>
  <si>
    <t>I. Direkte Personalausgaben</t>
  </si>
  <si>
    <t>III. Indirekte Ausgaben</t>
  </si>
  <si>
    <t>IV. Fiktive Ausgaben für  bürgerschaftliches Engagement</t>
  </si>
  <si>
    <t>B. Deckungsmittel</t>
  </si>
  <si>
    <t>I. Eigenmittel</t>
  </si>
  <si>
    <t>Gesamtsumme Eigenmittel/Einnahmen/Drittmittel</t>
  </si>
  <si>
    <t>Gesamtsumme Deckungsmittel</t>
  </si>
  <si>
    <t>Finanzierungsplan</t>
  </si>
  <si>
    <t>Gesamt</t>
  </si>
  <si>
    <t>EUR</t>
  </si>
  <si>
    <t>Stundensatz</t>
  </si>
  <si>
    <t>Anlage Übersicht direkte Personalausgaben</t>
  </si>
  <si>
    <t>(falls bereits bekannt, bitte im Format Nachname, Vorname(n) aufführen)</t>
  </si>
  <si>
    <t>Stunden</t>
  </si>
  <si>
    <t>Lieferungen</t>
  </si>
  <si>
    <t>Förderfähige direkte Sachausgaben</t>
  </si>
  <si>
    <t>Direkte Sachausgaben</t>
  </si>
  <si>
    <t>Anlage Übersicht fiktive Ausgaben für bürgerschaftliches Engagement</t>
  </si>
  <si>
    <t>freiwilligen, unentgeltlichen Arbeiten durch</t>
  </si>
  <si>
    <t>grundsätzlich förderfähige fiktive Ausgaben</t>
  </si>
  <si>
    <t>jedoch maximal tatsächlich verausgabte förderfähige Gesamtausgaben</t>
  </si>
  <si>
    <t>Anteil der beantragten Zuwendung an den förderfähigen Gesamtausgaben</t>
  </si>
  <si>
    <t>VII. Beantragte Zuwendung</t>
  </si>
  <si>
    <t>Anlage Übersicht zweckgebundene Spenden</t>
  </si>
  <si>
    <t xml:space="preserve">Nicht zuwendungsfähig sind </t>
  </si>
  <si>
    <t>a) Schuldzinsen,</t>
  </si>
  <si>
    <t>d) Skonti und Preisnachlässe, auch wenn sie nicht gezogen werden.</t>
  </si>
  <si>
    <t>Antragstellerin/Antragsteller:</t>
  </si>
  <si>
    <t>Spenderin/Spender</t>
  </si>
  <si>
    <t>Ausgaben für Reisen</t>
  </si>
  <si>
    <t>Leistungen</t>
  </si>
  <si>
    <t>II. Direkte Sachausgaben und Investitionen</t>
  </si>
  <si>
    <t>Gesamtsumme mit dem Zuwendungszweck zusammenhängende Ausgaben</t>
  </si>
  <si>
    <t>VI. private Mittel Dritter</t>
  </si>
  <si>
    <t>(Eintragungen bitte nur in den grünen Feldern vornehmen)</t>
  </si>
  <si>
    <t>Zweckgebundene Spenden</t>
  </si>
  <si>
    <t>davon als Eigenmittel zu berücksichtigen</t>
  </si>
  <si>
    <t>davon als Einnahme zu berücksichtigen</t>
  </si>
  <si>
    <t>II. Fiktive Eigenmittel durch bürgerschaftliches Engagement</t>
  </si>
  <si>
    <t>III. Zweckgebundene Spenden (Eigenmittel)</t>
  </si>
  <si>
    <t>IV. Zweckgebundene Spenden (Einnahmen)</t>
  </si>
  <si>
    <t>V. Einnahmen</t>
  </si>
  <si>
    <t>VII. Zuwendungen aus anderen öffentlichen Haushalten</t>
  </si>
  <si>
    <t>Minuten</t>
  </si>
  <si>
    <t>Einheit</t>
  </si>
  <si>
    <t>c) Umsatzsteuer, die nach dem Umsatzsteuergesetz als Vorsteuer abziehbar ist, und</t>
  </si>
  <si>
    <t>Berechnung Eigenmittel ohne Eigenmittelverschiebung durch Einnahmeüberschüsse</t>
  </si>
  <si>
    <t>Berechnung Gesamtsumme ohne Eigenmittelverschiebung durch Einnahmeüberschüsse</t>
  </si>
  <si>
    <t>Eigenmittelverschiebung</t>
  </si>
  <si>
    <t>Wählen Sie hier das Startjahr Ihres Vorhabens aus -&gt;</t>
  </si>
  <si>
    <t>V. Nicht förderfähige Ausgaben</t>
  </si>
  <si>
    <t>Gesamtsumme förderfähige Ausgaben</t>
  </si>
  <si>
    <t>bis</t>
  </si>
  <si>
    <t>Durchführungszeitraum</t>
  </si>
  <si>
    <t>Ort, Datum</t>
  </si>
  <si>
    <t>Fördermaßnahme:</t>
  </si>
  <si>
    <t>max. 80 %</t>
  </si>
  <si>
    <t xml:space="preserve">Förderfähige direkte Personalausgaben </t>
  </si>
  <si>
    <t>Im Vorhaben beschäftigte Mitarbeitende</t>
  </si>
  <si>
    <t>Anzahl 
Stunden</t>
  </si>
  <si>
    <t>Anlage Übersicht indirekte Ausgaben</t>
  </si>
  <si>
    <t>Personalausgaben</t>
  </si>
  <si>
    <t>Förderfähige Gemeinausgaben
GESAMT</t>
  </si>
  <si>
    <t>Anlage Übersicht direkte Sachausgaben</t>
  </si>
  <si>
    <t>Hub-Richtlinie</t>
  </si>
  <si>
    <t>Ausfüllhinweise:</t>
  </si>
  <si>
    <t xml:space="preserve">Personalausgaben ermitteln sich aus dem tatsächlichen Stundensatz und der Anzahl der für das Projekt tatsächlich geleisteten Stunden. </t>
  </si>
  <si>
    <t>Mehr als 1650 Jahresarbeitsstunden je in Vollzeit beschäftigte Person und Kalenderjahr können nicht abgerechnet werden. Bei Bei Teilzeitkräften verringert sich dieser Wert entsprechend.</t>
  </si>
  <si>
    <t xml:space="preserve">Die Vergütung für angestellte Geschäftsführerinnen und Geschäftsführer kann Teil der Bemessungsgrundlage sein, soweit sie/er Tätigkeiten verrichtet, die eindeutig mit dem Projekt zusammenhängen und gesondert berechnet werden. </t>
  </si>
  <si>
    <t>Abrechenbar sind höchstens 70 Prozent von 1650 Stunden (Vollzeittätigkeit) bzw. im Falle einer Teilzeittätigkeit eine entsprechened verringerte Stundenanzahl.</t>
  </si>
  <si>
    <t xml:space="preserve">Es werden die tatsächlich ermittelten Stundensätze angesetzt. </t>
  </si>
  <si>
    <t>Maximale Stundensätze ergeben sich aus Nr. 6.5.1 HUB-RL i.V.m. mit dem Richtwerte-Erlass 2024 des Innenministeriums:</t>
  </si>
  <si>
    <t>Laufbahngruppe 2, zweites Einstiegsamt (Geschäftsführer sowie wissenschaftlich-technisches Personal mit Hochschulabschluss)</t>
  </si>
  <si>
    <t>Laufbahngruppe 2, erstes Einstiegsamt (Personal mit Fachhochschulreife oder sonst. Staatlichen Abschluss)</t>
  </si>
  <si>
    <t>Laufbahngruppe 1, zweites Einstiegsamt (Personal mit Abschlussprüfung in einem anerkannten Ausbildungsberuf)</t>
  </si>
  <si>
    <t>Laufbahngruppe 1, erstes Einstiegsamt (Hilfskräfte)</t>
  </si>
  <si>
    <t>Leistungsgruppe/
Qualifikation</t>
  </si>
  <si>
    <t>Anzahl
Stunden</t>
  </si>
  <si>
    <t xml:space="preserve">Die Förderung von Gemeinausgaben erfolgt bis zu einer Obergrenze von 20 Prozent der zuwendungsfähigen Personalausgaben. </t>
  </si>
  <si>
    <t>Zuwendung im Haushaltsjahr*</t>
  </si>
  <si>
    <t>*Tragen Sie hier bitte ein, wie viel der für das Kalenderjahr beantragten Zuwendung Sie in dem jeweiligen Jahr über Mittelanforderungen abrufen werden. Die restliche Zuwendung wird im jeweiligen Folgejahr bereitgestellt.</t>
  </si>
  <si>
    <t>Gemeinausgabensatz</t>
  </si>
  <si>
    <t>Eine Plausibilisierung der Höhe der Gemeinausgaben ist erforderlich. Siehe hierzu Anlage 8.14 zum Antrag</t>
  </si>
  <si>
    <t>Der mit Anlage 8.14 ermittelte Gemeinausgabenzuschlagssatz ist für alle Kalenderjahre anzuwenden.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</si>
</sst>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#,##0\ &quot;€&quot;;[Red]\-#,##0\ &quot;€&quot;"/>
    <numFmt numFmtId="43" formatCode="_-* #,##0.00_-;\-* #,##0.00_-;_-* &quot;-&quot;??_-;_-@_-"/>
    <numFmt numFmtId="164" formatCode="#,##0.00\ &quot;€&quot;"/>
    <numFmt numFmtId="165" formatCode="00"/>
    <numFmt numFmtId="166" formatCode="#,##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b/>
      <sz val="11"/>
      <color theme="2" tint="-0.249977111117893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Protection="1">
      <protection locked="0"/>
    </xf>
    <xf numFmtId="0" fontId="2" fillId="2" borderId="5" xfId="0" applyFont="1" applyFill="1" applyBorder="1" applyProtection="1"/>
    <xf numFmtId="164" fontId="0" fillId="2" borderId="2" xfId="0" applyNumberFormat="1" applyFill="1" applyBorder="1" applyProtection="1"/>
    <xf numFmtId="0" fontId="0" fillId="0" borderId="0" xfId="0" applyProtection="1"/>
    <xf numFmtId="0" fontId="0" fillId="0" borderId="6" xfId="0" applyBorder="1" applyProtection="1"/>
    <xf numFmtId="164" fontId="0" fillId="3" borderId="3" xfId="0" applyNumberFormat="1" applyFill="1" applyBorder="1" applyProtection="1"/>
    <xf numFmtId="164" fontId="2" fillId="3" borderId="3" xfId="0" applyNumberFormat="1" applyFont="1" applyFill="1" applyBorder="1" applyProtection="1"/>
    <xf numFmtId="0" fontId="2" fillId="3" borderId="8" xfId="0" applyFont="1" applyFill="1" applyBorder="1" applyProtection="1"/>
    <xf numFmtId="164" fontId="2" fillId="3" borderId="1" xfId="0" applyNumberFormat="1" applyFont="1" applyFill="1" applyBorder="1" applyProtection="1"/>
    <xf numFmtId="0" fontId="0" fillId="0" borderId="8" xfId="0" applyBorder="1" applyProtection="1"/>
    <xf numFmtId="164" fontId="0" fillId="0" borderId="3" xfId="0" applyNumberFormat="1" applyBorder="1" applyProtection="1"/>
    <xf numFmtId="0" fontId="2" fillId="0" borderId="8" xfId="0" applyFont="1" applyBorder="1" applyProtection="1"/>
    <xf numFmtId="0" fontId="0" fillId="0" borderId="7" xfId="0" applyFont="1" applyFill="1" applyBorder="1" applyProtection="1"/>
    <xf numFmtId="0" fontId="3" fillId="0" borderId="0" xfId="0" applyFont="1" applyProtection="1"/>
    <xf numFmtId="0" fontId="2" fillId="3" borderId="2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164" fontId="2" fillId="2" borderId="2" xfId="0" applyNumberFormat="1" applyFont="1" applyFill="1" applyBorder="1" applyAlignment="1" applyProtection="1">
      <alignment horizontal="center"/>
    </xf>
    <xf numFmtId="0" fontId="2" fillId="2" borderId="1" xfId="0" applyFont="1" applyFill="1" applyBorder="1" applyProtection="1"/>
    <xf numFmtId="0" fontId="2" fillId="3" borderId="1" xfId="0" applyFont="1" applyFill="1" applyBorder="1" applyAlignment="1" applyProtection="1">
      <alignment horizontal="center"/>
    </xf>
    <xf numFmtId="164" fontId="2" fillId="2" borderId="2" xfId="0" applyNumberFormat="1" applyFont="1" applyFill="1" applyBorder="1" applyProtection="1"/>
    <xf numFmtId="0" fontId="0" fillId="0" borderId="3" xfId="0" applyBorder="1" applyProtection="1"/>
    <xf numFmtId="164" fontId="2" fillId="2" borderId="3" xfId="0" applyNumberFormat="1" applyFont="1" applyFill="1" applyBorder="1" applyProtection="1"/>
    <xf numFmtId="164" fontId="2" fillId="2" borderId="4" xfId="0" applyNumberFormat="1" applyFont="1" applyFill="1" applyBorder="1" applyProtection="1"/>
    <xf numFmtId="0" fontId="2" fillId="0" borderId="0" xfId="0" applyFont="1" applyProtection="1"/>
    <xf numFmtId="164" fontId="0" fillId="0" borderId="3" xfId="0" applyNumberFormat="1" applyFill="1" applyBorder="1" applyProtection="1"/>
    <xf numFmtId="0" fontId="0" fillId="0" borderId="0" xfId="0" applyFont="1" applyProtection="1"/>
    <xf numFmtId="14" fontId="2" fillId="3" borderId="8" xfId="0" applyNumberFormat="1" applyFont="1" applyFill="1" applyBorder="1" applyAlignment="1" applyProtection="1">
      <alignment horizontal="left"/>
    </xf>
    <xf numFmtId="0" fontId="2" fillId="4" borderId="2" xfId="0" applyFont="1" applyFill="1" applyBorder="1" applyAlignment="1" applyProtection="1">
      <alignment horizontal="center"/>
      <protection locked="0"/>
    </xf>
    <xf numFmtId="0" fontId="2" fillId="5" borderId="2" xfId="0" applyFont="1" applyFill="1" applyBorder="1" applyProtection="1"/>
    <xf numFmtId="164" fontId="2" fillId="5" borderId="2" xfId="0" applyNumberFormat="1" applyFont="1" applyFill="1" applyBorder="1" applyProtection="1"/>
    <xf numFmtId="0" fontId="2" fillId="5" borderId="8" xfId="0" applyFont="1" applyFill="1" applyBorder="1" applyProtection="1"/>
    <xf numFmtId="164" fontId="2" fillId="5" borderId="1" xfId="0" applyNumberFormat="1" applyFont="1" applyFill="1" applyBorder="1" applyProtection="1"/>
    <xf numFmtId="164" fontId="2" fillId="5" borderId="11" xfId="0" applyNumberFormat="1" applyFont="1" applyFill="1" applyBorder="1" applyProtection="1"/>
    <xf numFmtId="0" fontId="0" fillId="5" borderId="10" xfId="0" applyFill="1" applyBorder="1" applyProtection="1"/>
    <xf numFmtId="0" fontId="0" fillId="5" borderId="8" xfId="0" applyFill="1" applyBorder="1" applyProtection="1"/>
    <xf numFmtId="0" fontId="0" fillId="4" borderId="6" xfId="0" applyFill="1" applyBorder="1" applyProtection="1">
      <protection locked="0"/>
    </xf>
    <xf numFmtId="164" fontId="0" fillId="4" borderId="2" xfId="0" applyNumberFormat="1" applyFill="1" applyBorder="1" applyAlignment="1" applyProtection="1">
      <alignment horizontal="right"/>
      <protection locked="0"/>
    </xf>
    <xf numFmtId="164" fontId="0" fillId="4" borderId="3" xfId="0" applyNumberFormat="1" applyFill="1" applyBorder="1" applyAlignment="1" applyProtection="1">
      <alignment horizontal="right"/>
      <protection locked="0"/>
    </xf>
    <xf numFmtId="164" fontId="0" fillId="4" borderId="4" xfId="0" applyNumberFormat="1" applyFill="1" applyBorder="1" applyAlignment="1" applyProtection="1">
      <alignment horizontal="right"/>
      <protection locked="0"/>
    </xf>
    <xf numFmtId="0" fontId="2" fillId="5" borderId="1" xfId="0" applyFont="1" applyFill="1" applyBorder="1" applyProtection="1"/>
    <xf numFmtId="14" fontId="2" fillId="0" borderId="5" xfId="0" applyNumberFormat="1" applyFont="1" applyFill="1" applyBorder="1" applyAlignment="1" applyProtection="1"/>
    <xf numFmtId="14" fontId="2" fillId="0" borderId="13" xfId="0" applyNumberFormat="1" applyFont="1" applyFill="1" applyBorder="1" applyAlignment="1" applyProtection="1"/>
    <xf numFmtId="9" fontId="2" fillId="0" borderId="0" xfId="1" applyFont="1" applyFill="1" applyBorder="1" applyAlignment="1" applyProtection="1"/>
    <xf numFmtId="14" fontId="2" fillId="0" borderId="5" xfId="0" applyNumberFormat="1" applyFont="1" applyFill="1" applyBorder="1" applyAlignment="1" applyProtection="1">
      <alignment horizontal="left"/>
    </xf>
    <xf numFmtId="14" fontId="2" fillId="0" borderId="13" xfId="0" applyNumberFormat="1" applyFont="1" applyFill="1" applyBorder="1" applyAlignment="1" applyProtection="1">
      <alignment horizontal="left"/>
    </xf>
    <xf numFmtId="0" fontId="0" fillId="3" borderId="1" xfId="0" applyFont="1" applyFill="1" applyBorder="1" applyProtection="1"/>
    <xf numFmtId="164" fontId="0" fillId="3" borderId="1" xfId="0" applyNumberFormat="1" applyFont="1" applyFill="1" applyBorder="1" applyProtection="1"/>
    <xf numFmtId="165" fontId="0" fillId="4" borderId="3" xfId="0" applyNumberFormat="1" applyFill="1" applyBorder="1" applyAlignment="1" applyProtection="1">
      <alignment horizontal="left"/>
      <protection locked="0"/>
    </xf>
    <xf numFmtId="3" fontId="0" fillId="4" borderId="3" xfId="0" applyNumberFormat="1" applyFill="1" applyBorder="1" applyAlignment="1" applyProtection="1">
      <alignment horizontal="right"/>
      <protection locked="0"/>
    </xf>
    <xf numFmtId="14" fontId="2" fillId="0" borderId="0" xfId="0" applyNumberFormat="1" applyFont="1" applyFill="1" applyBorder="1" applyAlignment="1" applyProtection="1"/>
    <xf numFmtId="0" fontId="2" fillId="0" borderId="0" xfId="0" applyFont="1" applyFill="1" applyBorder="1" applyAlignment="1" applyProtection="1">
      <alignment horizontal="left"/>
    </xf>
    <xf numFmtId="0" fontId="0" fillId="4" borderId="6" xfId="0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/>
    <xf numFmtId="166" fontId="0" fillId="3" borderId="3" xfId="0" applyNumberFormat="1" applyFill="1" applyBorder="1" applyAlignment="1" applyProtection="1">
      <alignment horizontal="right"/>
    </xf>
    <xf numFmtId="166" fontId="0" fillId="3" borderId="6" xfId="0" applyNumberFormat="1" applyFill="1" applyBorder="1" applyProtection="1"/>
    <xf numFmtId="14" fontId="2" fillId="0" borderId="6" xfId="0" applyNumberFormat="1" applyFont="1" applyFill="1" applyBorder="1" applyAlignment="1" applyProtection="1"/>
    <xf numFmtId="164" fontId="2" fillId="3" borderId="2" xfId="0" applyNumberFormat="1" applyFont="1" applyFill="1" applyBorder="1" applyProtection="1"/>
    <xf numFmtId="0" fontId="4" fillId="0" borderId="6" xfId="0" applyFont="1" applyFill="1" applyBorder="1" applyProtection="1"/>
    <xf numFmtId="164" fontId="4" fillId="0" borderId="3" xfId="0" applyNumberFormat="1" applyFont="1" applyFill="1" applyBorder="1" applyProtection="1"/>
    <xf numFmtId="164" fontId="5" fillId="0" borderId="3" xfId="0" applyNumberFormat="1" applyFont="1" applyFill="1" applyBorder="1" applyProtection="1"/>
    <xf numFmtId="164" fontId="5" fillId="0" borderId="1" xfId="0" applyNumberFormat="1" applyFont="1" applyFill="1" applyBorder="1" applyProtection="1"/>
    <xf numFmtId="0" fontId="4" fillId="0" borderId="8" xfId="0" applyFont="1" applyFill="1" applyBorder="1" applyProtection="1"/>
    <xf numFmtId="164" fontId="4" fillId="0" borderId="1" xfId="0" applyNumberFormat="1" applyFont="1" applyFill="1" applyBorder="1" applyProtection="1"/>
    <xf numFmtId="0" fontId="4" fillId="0" borderId="5" xfId="0" applyFont="1" applyFill="1" applyBorder="1" applyProtection="1"/>
    <xf numFmtId="164" fontId="4" fillId="0" borderId="2" xfId="0" applyNumberFormat="1" applyFont="1" applyFill="1" applyBorder="1" applyProtection="1"/>
    <xf numFmtId="0" fontId="0" fillId="0" borderId="0" xfId="0" applyFont="1" applyFill="1" applyBorder="1" applyAlignment="1" applyProtection="1">
      <alignment horizontal="right"/>
    </xf>
    <xf numFmtId="0" fontId="0" fillId="0" borderId="14" xfId="0" applyBorder="1" applyProtection="1"/>
    <xf numFmtId="14" fontId="2" fillId="4" borderId="7" xfId="0" applyNumberFormat="1" applyFont="1" applyFill="1" applyBorder="1" applyAlignment="1" applyProtection="1">
      <alignment horizontal="left"/>
      <protection locked="0"/>
    </xf>
    <xf numFmtId="14" fontId="2" fillId="4" borderId="15" xfId="0" applyNumberFormat="1" applyFont="1" applyFill="1" applyBorder="1" applyAlignment="1" applyProtection="1">
      <alignment horizontal="left"/>
      <protection locked="0"/>
    </xf>
    <xf numFmtId="9" fontId="6" fillId="0" borderId="6" xfId="1" applyFont="1" applyFill="1" applyBorder="1" applyAlignment="1" applyProtection="1"/>
    <xf numFmtId="49" fontId="0" fillId="4" borderId="3" xfId="0" applyNumberFormat="1" applyFill="1" applyBorder="1" applyAlignment="1" applyProtection="1">
      <alignment horizontal="center"/>
      <protection locked="0"/>
    </xf>
    <xf numFmtId="49" fontId="0" fillId="4" borderId="3" xfId="0" quotePrefix="1" applyNumberFormat="1" applyFill="1" applyBorder="1" applyAlignment="1" applyProtection="1">
      <alignment horizontal="center"/>
      <protection locked="0"/>
    </xf>
    <xf numFmtId="0" fontId="2" fillId="5" borderId="1" xfId="0" applyFont="1" applyFill="1" applyBorder="1" applyAlignment="1" applyProtection="1">
      <alignment wrapText="1"/>
    </xf>
    <xf numFmtId="10" fontId="0" fillId="4" borderId="13" xfId="0" applyNumberFormat="1" applyFill="1" applyBorder="1" applyAlignment="1" applyProtection="1">
      <alignment horizontal="right"/>
      <protection locked="0"/>
    </xf>
    <xf numFmtId="10" fontId="0" fillId="4" borderId="0" xfId="0" applyNumberFormat="1" applyFill="1" applyBorder="1" applyAlignment="1" applyProtection="1">
      <alignment horizontal="right"/>
      <protection locked="0"/>
    </xf>
    <xf numFmtId="0" fontId="0" fillId="3" borderId="6" xfId="0" applyFill="1" applyBorder="1" applyProtection="1">
      <protection locked="0"/>
    </xf>
    <xf numFmtId="0" fontId="2" fillId="0" borderId="0" xfId="0" applyFont="1" applyFill="1" applyBorder="1" applyProtection="1"/>
    <xf numFmtId="164" fontId="2" fillId="2" borderId="2" xfId="0" applyNumberFormat="1" applyFont="1" applyFill="1" applyBorder="1" applyAlignment="1" applyProtection="1">
      <alignment horizontal="center" vertical="center"/>
    </xf>
    <xf numFmtId="14" fontId="2" fillId="3" borderId="7" xfId="0" applyNumberFormat="1" applyFont="1" applyFill="1" applyBorder="1" applyAlignment="1" applyProtection="1">
      <alignment horizontal="left"/>
    </xf>
    <xf numFmtId="0" fontId="2" fillId="4" borderId="10" xfId="0" applyFont="1" applyFill="1" applyBorder="1" applyAlignment="1" applyProtection="1">
      <alignment horizontal="center"/>
    </xf>
    <xf numFmtId="164" fontId="2" fillId="6" borderId="1" xfId="0" applyNumberFormat="1" applyFont="1" applyFill="1" applyBorder="1" applyProtection="1"/>
    <xf numFmtId="164" fontId="2" fillId="4" borderId="1" xfId="0" applyNumberFormat="1" applyFont="1" applyFill="1" applyBorder="1" applyProtection="1">
      <protection locked="0"/>
    </xf>
    <xf numFmtId="0" fontId="7" fillId="0" borderId="0" xfId="0" applyFont="1" applyProtection="1"/>
    <xf numFmtId="0" fontId="7" fillId="0" borderId="0" xfId="0" applyFont="1" applyFill="1" applyProtection="1"/>
    <xf numFmtId="0" fontId="0" fillId="0" borderId="0" xfId="0" applyFill="1" applyProtection="1"/>
    <xf numFmtId="0" fontId="2" fillId="2" borderId="5" xfId="0" applyFont="1" applyFill="1" applyBorder="1" applyAlignment="1" applyProtection="1">
      <alignment vertical="center"/>
    </xf>
    <xf numFmtId="0" fontId="0" fillId="2" borderId="6" xfId="0" applyFont="1" applyFill="1" applyBorder="1" applyAlignment="1" applyProtection="1">
      <alignment vertical="center" wrapText="1"/>
    </xf>
    <xf numFmtId="0" fontId="8" fillId="0" borderId="0" xfId="0" applyFont="1"/>
    <xf numFmtId="0" fontId="9" fillId="0" borderId="0" xfId="0" applyFont="1" applyProtection="1"/>
    <xf numFmtId="164" fontId="0" fillId="3" borderId="3" xfId="0" applyNumberFormat="1" applyFill="1" applyBorder="1" applyAlignment="1" applyProtection="1">
      <alignment horizontal="right"/>
      <protection locked="0"/>
    </xf>
    <xf numFmtId="164" fontId="0" fillId="4" borderId="3" xfId="0" applyNumberFormat="1" applyFill="1" applyBorder="1" applyProtection="1">
      <protection locked="0"/>
    </xf>
    <xf numFmtId="0" fontId="0" fillId="3" borderId="6" xfId="0" applyFill="1" applyBorder="1" applyProtection="1"/>
    <xf numFmtId="0" fontId="0" fillId="3" borderId="2" xfId="0" applyFill="1" applyBorder="1" applyProtection="1"/>
    <xf numFmtId="164" fontId="0" fillId="3" borderId="2" xfId="0" applyNumberFormat="1" applyFill="1" applyBorder="1" applyAlignment="1" applyProtection="1">
      <alignment horizontal="right"/>
    </xf>
    <xf numFmtId="164" fontId="0" fillId="3" borderId="3" xfId="0" applyNumberFormat="1" applyFill="1" applyBorder="1" applyAlignment="1" applyProtection="1">
      <alignment horizontal="right"/>
    </xf>
    <xf numFmtId="164" fontId="0" fillId="3" borderId="4" xfId="0" applyNumberFormat="1" applyFill="1" applyBorder="1" applyAlignment="1" applyProtection="1">
      <alignment horizontal="right"/>
    </xf>
    <xf numFmtId="9" fontId="2" fillId="4" borderId="7" xfId="1" applyNumberFormat="1" applyFont="1" applyFill="1" applyBorder="1" applyAlignment="1" applyProtection="1">
      <alignment horizontal="left"/>
      <protection locked="0"/>
    </xf>
    <xf numFmtId="0" fontId="2" fillId="4" borderId="8" xfId="0" applyFont="1" applyFill="1" applyBorder="1" applyAlignment="1" applyProtection="1">
      <alignment horizontal="left"/>
      <protection locked="0"/>
    </xf>
    <xf numFmtId="0" fontId="2" fillId="4" borderId="10" xfId="0" applyFont="1" applyFill="1" applyBorder="1" applyAlignment="1" applyProtection="1">
      <alignment horizontal="left"/>
      <protection locked="0"/>
    </xf>
    <xf numFmtId="0" fontId="2" fillId="4" borderId="11" xfId="0" applyFont="1" applyFill="1" applyBorder="1" applyAlignment="1" applyProtection="1">
      <alignment horizontal="left"/>
      <protection locked="0"/>
    </xf>
    <xf numFmtId="0" fontId="2" fillId="4" borderId="8" xfId="0" applyFont="1" applyFill="1" applyBorder="1" applyAlignment="1" applyProtection="1">
      <alignment horizontal="left"/>
    </xf>
    <xf numFmtId="0" fontId="2" fillId="4" borderId="10" xfId="0" applyFont="1" applyFill="1" applyBorder="1" applyAlignment="1" applyProtection="1">
      <alignment horizontal="left"/>
    </xf>
    <xf numFmtId="0" fontId="2" fillId="4" borderId="11" xfId="0" applyFont="1" applyFill="1" applyBorder="1" applyAlignment="1" applyProtection="1">
      <alignment horizontal="left"/>
    </xf>
    <xf numFmtId="0" fontId="10" fillId="0" borderId="0" xfId="0" applyFont="1" applyAlignment="1" applyProtection="1">
      <alignment horizontal="left" vertical="top" wrapText="1"/>
    </xf>
    <xf numFmtId="0" fontId="2" fillId="0" borderId="8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164" fontId="2" fillId="2" borderId="2" xfId="0" applyNumberFormat="1" applyFont="1" applyFill="1" applyBorder="1" applyAlignment="1" applyProtection="1">
      <alignment horizontal="center" vertical="center" wrapText="1"/>
    </xf>
    <xf numFmtId="164" fontId="2" fillId="2" borderId="3" xfId="0" applyNumberFormat="1" applyFont="1" applyFill="1" applyBorder="1" applyAlignment="1" applyProtection="1">
      <alignment horizontal="center" vertical="center"/>
    </xf>
    <xf numFmtId="164" fontId="2" fillId="2" borderId="2" xfId="0" applyNumberFormat="1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164" fontId="2" fillId="2" borderId="5" xfId="0" applyNumberFormat="1" applyFont="1" applyFill="1" applyBorder="1" applyAlignment="1" applyProtection="1">
      <alignment horizontal="center" vertical="center" wrapText="1"/>
    </xf>
    <xf numFmtId="164" fontId="2" fillId="2" borderId="12" xfId="0" applyNumberFormat="1" applyFont="1" applyFill="1" applyBorder="1" applyAlignment="1" applyProtection="1">
      <alignment horizontal="center" vertical="center" wrapText="1"/>
    </xf>
    <xf numFmtId="164" fontId="2" fillId="2" borderId="6" xfId="0" applyNumberFormat="1" applyFont="1" applyFill="1" applyBorder="1" applyAlignment="1" applyProtection="1">
      <alignment horizontal="center" vertical="center" wrapText="1"/>
    </xf>
    <xf numFmtId="164" fontId="2" fillId="2" borderId="9" xfId="0" applyNumberFormat="1" applyFont="1" applyFill="1" applyBorder="1" applyAlignment="1" applyProtection="1">
      <alignment horizontal="center" vertical="center" wrapText="1"/>
    </xf>
    <xf numFmtId="164" fontId="2" fillId="2" borderId="12" xfId="0" applyNumberFormat="1" applyFont="1" applyFill="1" applyBorder="1" applyAlignment="1" applyProtection="1">
      <alignment horizontal="center" vertical="center"/>
    </xf>
    <xf numFmtId="164" fontId="2" fillId="2" borderId="6" xfId="0" applyNumberFormat="1" applyFont="1" applyFill="1" applyBorder="1" applyAlignment="1" applyProtection="1">
      <alignment horizontal="center" vertical="center"/>
    </xf>
    <xf numFmtId="164" fontId="2" fillId="2" borderId="9" xfId="0" applyNumberFormat="1" applyFont="1" applyFill="1" applyBorder="1" applyAlignment="1" applyProtection="1">
      <alignment horizontal="center" vertical="center"/>
    </xf>
    <xf numFmtId="1" fontId="0" fillId="4" borderId="6" xfId="0" applyNumberFormat="1" applyFill="1" applyBorder="1" applyAlignment="1" applyProtection="1">
      <alignment horizontal="right"/>
      <protection locked="0"/>
    </xf>
    <xf numFmtId="1" fontId="0" fillId="4" borderId="9" xfId="0" applyNumberFormat="1" applyFill="1" applyBorder="1" applyAlignment="1" applyProtection="1">
      <alignment horizontal="right"/>
      <protection locked="0"/>
    </xf>
    <xf numFmtId="14" fontId="2" fillId="4" borderId="8" xfId="0" applyNumberFormat="1" applyFont="1" applyFill="1" applyBorder="1" applyAlignment="1" applyProtection="1">
      <alignment horizontal="left"/>
      <protection locked="0"/>
    </xf>
    <xf numFmtId="14" fontId="2" fillId="4" borderId="11" xfId="0" applyNumberFormat="1" applyFont="1" applyFill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</xf>
    <xf numFmtId="0" fontId="2" fillId="3" borderId="8" xfId="0" applyFont="1" applyFill="1" applyBorder="1" applyAlignment="1" applyProtection="1">
      <alignment horizontal="left"/>
    </xf>
    <xf numFmtId="0" fontId="2" fillId="3" borderId="10" xfId="0" applyFont="1" applyFill="1" applyBorder="1" applyAlignment="1" applyProtection="1">
      <alignment horizontal="left"/>
    </xf>
    <xf numFmtId="0" fontId="2" fillId="3" borderId="11" xfId="0" applyFont="1" applyFill="1" applyBorder="1" applyAlignment="1" applyProtection="1">
      <alignment horizontal="left"/>
    </xf>
    <xf numFmtId="1" fontId="0" fillId="4" borderId="7" xfId="0" applyNumberFormat="1" applyFill="1" applyBorder="1" applyAlignment="1" applyProtection="1">
      <alignment horizontal="right"/>
      <protection locked="0"/>
    </xf>
    <xf numFmtId="1" fontId="0" fillId="4" borderId="15" xfId="0" applyNumberFormat="1" applyFill="1" applyBorder="1" applyAlignment="1" applyProtection="1">
      <alignment horizontal="right"/>
      <protection locked="0"/>
    </xf>
    <xf numFmtId="164" fontId="2" fillId="4" borderId="6" xfId="0" applyNumberFormat="1" applyFont="1" applyFill="1" applyBorder="1" applyAlignment="1" applyProtection="1">
      <alignment horizontal="center"/>
      <protection locked="0"/>
    </xf>
    <xf numFmtId="164" fontId="2" fillId="4" borderId="9" xfId="0" applyNumberFormat="1" applyFont="1" applyFill="1" applyBorder="1" applyAlignment="1" applyProtection="1">
      <alignment horizontal="center"/>
      <protection locked="0"/>
    </xf>
    <xf numFmtId="164" fontId="2" fillId="4" borderId="7" xfId="0" applyNumberFormat="1" applyFont="1" applyFill="1" applyBorder="1" applyAlignment="1" applyProtection="1">
      <alignment horizontal="center"/>
      <protection locked="0"/>
    </xf>
    <xf numFmtId="164" fontId="2" fillId="4" borderId="15" xfId="0" applyNumberFormat="1" applyFont="1" applyFill="1" applyBorder="1" applyAlignment="1" applyProtection="1">
      <alignment horizontal="center"/>
      <protection locked="0"/>
    </xf>
    <xf numFmtId="164" fontId="2" fillId="5" borderId="8" xfId="0" applyNumberFormat="1" applyFont="1" applyFill="1" applyBorder="1" applyAlignment="1" applyProtection="1">
      <alignment horizontal="right"/>
    </xf>
    <xf numFmtId="164" fontId="2" fillId="5" borderId="10" xfId="0" applyNumberFormat="1" applyFont="1" applyFill="1" applyBorder="1" applyAlignment="1" applyProtection="1">
      <alignment horizontal="right"/>
    </xf>
    <xf numFmtId="164" fontId="2" fillId="5" borderId="11" xfId="0" applyNumberFormat="1" applyFont="1" applyFill="1" applyBorder="1" applyAlignment="1" applyProtection="1">
      <alignment horizontal="right"/>
    </xf>
    <xf numFmtId="6" fontId="7" fillId="0" borderId="0" xfId="0" applyNumberFormat="1" applyFont="1" applyProtection="1"/>
  </cellXfs>
  <cellStyles count="5">
    <cellStyle name="Komma 2" xfId="4"/>
    <cellStyle name="Prozent" xfId="1" builtinId="5"/>
    <cellStyle name="Standard" xfId="0" builtinId="0"/>
    <cellStyle name="Standard 2" xfId="3"/>
    <cellStyle name="Standard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ajaks\AppData\Local\Microsoft\Windows\INetCache\Content.Outlook\HP048R00\Abstimmung_Finanzierungsplan%20ab%2001.07.2023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nzierungsplan"/>
      <sheetName val="A.I Personalausgaben"/>
      <sheetName val="A.II Sachausgaben"/>
      <sheetName val="A.IV bürgersch. Eng."/>
      <sheetName val="B.III Spenden"/>
      <sheetName val="Vorschlag E-Mail"/>
      <sheetName val="SEK Personal"/>
    </sheetNames>
    <sheetDataSet>
      <sheetData sheetId="0">
        <row r="9">
          <cell r="B9">
            <v>0.9</v>
          </cell>
        </row>
        <row r="27">
          <cell r="K27">
            <v>200000</v>
          </cell>
        </row>
        <row r="28">
          <cell r="K28">
            <v>180000</v>
          </cell>
        </row>
        <row r="29">
          <cell r="K29">
            <v>80000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G41"/>
  <sheetViews>
    <sheetView topLeftCell="A19" workbookViewId="0">
      <selection activeCell="A49" sqref="A49"/>
    </sheetView>
  </sheetViews>
  <sheetFormatPr baseColWidth="10" defaultColWidth="11.453125" defaultRowHeight="14.5" x14ac:dyDescent="0.35"/>
  <cols>
    <col min="1" max="1" width="86.1796875" style="4" bestFit="1" customWidth="1"/>
    <col min="2" max="7" width="14.1796875" style="4" customWidth="1"/>
    <col min="8" max="8" width="11.453125" style="4" customWidth="1"/>
    <col min="9" max="16384" width="11.453125" style="4"/>
  </cols>
  <sheetData>
    <row r="1" spans="1:7" ht="28.5" x14ac:dyDescent="0.65">
      <c r="A1" s="14" t="s">
        <v>10</v>
      </c>
    </row>
    <row r="2" spans="1:7" s="28" customFormat="1" x14ac:dyDescent="0.35">
      <c r="A2" s="28" t="s">
        <v>37</v>
      </c>
    </row>
    <row r="4" spans="1:7" x14ac:dyDescent="0.35">
      <c r="A4" s="12" t="s">
        <v>30</v>
      </c>
      <c r="B4" s="100"/>
      <c r="C4" s="101"/>
      <c r="D4" s="101"/>
      <c r="E4" s="101"/>
      <c r="F4" s="101"/>
      <c r="G4" s="102"/>
    </row>
    <row r="5" spans="1:7" x14ac:dyDescent="0.35">
      <c r="A5" s="12" t="s">
        <v>0</v>
      </c>
      <c r="B5" s="100"/>
      <c r="C5" s="101"/>
      <c r="D5" s="101"/>
      <c r="E5" s="101"/>
      <c r="F5" s="101"/>
      <c r="G5" s="102"/>
    </row>
    <row r="6" spans="1:7" x14ac:dyDescent="0.35">
      <c r="A6" s="12" t="s">
        <v>58</v>
      </c>
      <c r="B6" s="103" t="s">
        <v>67</v>
      </c>
      <c r="C6" s="104"/>
      <c r="D6" s="104"/>
      <c r="E6" s="104"/>
      <c r="F6" s="104"/>
      <c r="G6" s="105"/>
    </row>
    <row r="7" spans="1:7" x14ac:dyDescent="0.35">
      <c r="A7" s="12" t="s">
        <v>56</v>
      </c>
      <c r="B7" s="70"/>
      <c r="C7" s="82" t="s">
        <v>55</v>
      </c>
      <c r="D7" s="71"/>
      <c r="E7" s="44"/>
      <c r="F7" s="44"/>
      <c r="G7" s="44"/>
    </row>
    <row r="8" spans="1:7" x14ac:dyDescent="0.35">
      <c r="A8" s="13" t="s">
        <v>24</v>
      </c>
      <c r="B8" s="99"/>
      <c r="C8" s="72" t="s">
        <v>59</v>
      </c>
      <c r="D8" s="45"/>
      <c r="E8" s="45"/>
      <c r="F8" s="45"/>
      <c r="G8" s="45"/>
    </row>
    <row r="10" spans="1:7" x14ac:dyDescent="0.35">
      <c r="A10" s="68" t="s">
        <v>52</v>
      </c>
      <c r="B10" s="30">
        <v>2025</v>
      </c>
      <c r="C10" s="15">
        <f>B10+1</f>
        <v>2026</v>
      </c>
      <c r="D10" s="15">
        <f t="shared" ref="D10:F10" si="0">C10+1</f>
        <v>2027</v>
      </c>
      <c r="E10" s="15">
        <f t="shared" si="0"/>
        <v>2028</v>
      </c>
      <c r="F10" s="15">
        <f t="shared" si="0"/>
        <v>2029</v>
      </c>
      <c r="G10" s="16" t="s">
        <v>11</v>
      </c>
    </row>
    <row r="11" spans="1:7" x14ac:dyDescent="0.35">
      <c r="A11" s="2" t="s">
        <v>2</v>
      </c>
      <c r="B11" s="3"/>
      <c r="C11" s="3"/>
      <c r="D11" s="3"/>
      <c r="E11" s="3"/>
      <c r="F11" s="3"/>
      <c r="G11" s="3"/>
    </row>
    <row r="12" spans="1:7" x14ac:dyDescent="0.35">
      <c r="A12" s="5" t="s">
        <v>3</v>
      </c>
      <c r="B12" s="6">
        <f>'A.I Personalausgaben'!F20</f>
        <v>0</v>
      </c>
      <c r="C12" s="6">
        <f>'A.I Personalausgaben'!J20</f>
        <v>0</v>
      </c>
      <c r="D12" s="6">
        <f>'A.I Personalausgaben'!N20</f>
        <v>0</v>
      </c>
      <c r="E12" s="6">
        <f>'A.I Personalausgaben'!R20</f>
        <v>0</v>
      </c>
      <c r="F12" s="6">
        <v>0</v>
      </c>
      <c r="G12" s="7">
        <f t="shared" ref="G12:G17" si="1">SUM(B12:E12)</f>
        <v>0</v>
      </c>
    </row>
    <row r="13" spans="1:7" x14ac:dyDescent="0.35">
      <c r="A13" s="5" t="s">
        <v>34</v>
      </c>
      <c r="B13" s="6">
        <f>'A.II Sachausgaben'!B12</f>
        <v>0</v>
      </c>
      <c r="C13" s="6">
        <f>'A.II Sachausgaben'!C12</f>
        <v>0</v>
      </c>
      <c r="D13" s="6">
        <f>'A.II Sachausgaben'!D12</f>
        <v>0</v>
      </c>
      <c r="E13" s="6">
        <f>'A.II Sachausgaben'!E12</f>
        <v>0</v>
      </c>
      <c r="F13" s="6">
        <v>0</v>
      </c>
      <c r="G13" s="7">
        <f t="shared" si="1"/>
        <v>0</v>
      </c>
    </row>
    <row r="14" spans="1:7" x14ac:dyDescent="0.35">
      <c r="A14" s="5" t="s">
        <v>4</v>
      </c>
      <c r="B14" s="6">
        <f>ROUNDDOWN(B12*'A.I Gemeinausgaben'!C9,2)</f>
        <v>0</v>
      </c>
      <c r="C14" s="6">
        <f>ROUNDDOWN(C12*'A.I Gemeinausgaben'!C10,2)</f>
        <v>0</v>
      </c>
      <c r="D14" s="6">
        <f>ROUNDDOWN(D12*'A.I Gemeinausgaben'!C11,2)</f>
        <v>0</v>
      </c>
      <c r="E14" s="6">
        <f>ROUNDDOWN(E12*'A.I Gemeinausgaben'!C12,2)</f>
        <v>0</v>
      </c>
      <c r="F14" s="6">
        <v>0</v>
      </c>
      <c r="G14" s="7">
        <f t="shared" si="1"/>
        <v>0</v>
      </c>
    </row>
    <row r="15" spans="1:7" x14ac:dyDescent="0.35">
      <c r="A15" s="5" t="s">
        <v>5</v>
      </c>
      <c r="B15" s="6">
        <f>'A.IV bürgersch. Eng.'!F20</f>
        <v>0</v>
      </c>
      <c r="C15" s="6">
        <f>'A.IV bürgersch. Eng.'!J20</f>
        <v>0</v>
      </c>
      <c r="D15" s="6">
        <f>'A.IV bürgersch. Eng.'!N20</f>
        <v>0</v>
      </c>
      <c r="E15" s="6">
        <f>'A.IV bürgersch. Eng.'!R20</f>
        <v>0</v>
      </c>
      <c r="F15" s="6">
        <v>0</v>
      </c>
      <c r="G15" s="7">
        <f t="shared" si="1"/>
        <v>0</v>
      </c>
    </row>
    <row r="16" spans="1:7" x14ac:dyDescent="0.35">
      <c r="A16" s="8" t="s">
        <v>54</v>
      </c>
      <c r="B16" s="9">
        <f>SUM(B11:B15)</f>
        <v>0</v>
      </c>
      <c r="C16" s="9">
        <f t="shared" ref="C16:D16" si="2">SUM(C11:C15)</f>
        <v>0</v>
      </c>
      <c r="D16" s="9">
        <f t="shared" si="2"/>
        <v>0</v>
      </c>
      <c r="E16" s="9">
        <f>SUM(E11:E15)</f>
        <v>0</v>
      </c>
      <c r="F16" s="9">
        <v>0</v>
      </c>
      <c r="G16" s="9">
        <f>SUM(B16:E16)</f>
        <v>0</v>
      </c>
    </row>
    <row r="17" spans="1:7" x14ac:dyDescent="0.35">
      <c r="A17" s="10" t="s">
        <v>53</v>
      </c>
      <c r="B17" s="40"/>
      <c r="C17" s="40"/>
      <c r="D17" s="40"/>
      <c r="E17" s="40"/>
      <c r="F17" s="92">
        <v>0</v>
      </c>
      <c r="G17" s="7">
        <f t="shared" si="1"/>
        <v>0</v>
      </c>
    </row>
    <row r="18" spans="1:7" x14ac:dyDescent="0.35">
      <c r="A18" s="8" t="s">
        <v>35</v>
      </c>
      <c r="B18" s="9">
        <f>B16+B17</f>
        <v>0</v>
      </c>
      <c r="C18" s="9">
        <f t="shared" ref="C18:D18" si="3">C16+C17</f>
        <v>0</v>
      </c>
      <c r="D18" s="9">
        <f t="shared" si="3"/>
        <v>0</v>
      </c>
      <c r="E18" s="9">
        <f>E16+E17</f>
        <v>0</v>
      </c>
      <c r="F18" s="9">
        <v>0</v>
      </c>
      <c r="G18" s="9">
        <f>G16+G17</f>
        <v>0</v>
      </c>
    </row>
    <row r="19" spans="1:7" x14ac:dyDescent="0.35">
      <c r="B19" s="11"/>
      <c r="C19" s="11"/>
      <c r="D19" s="11"/>
      <c r="E19" s="11"/>
      <c r="F19" s="11"/>
      <c r="G19" s="27"/>
    </row>
    <row r="20" spans="1:7" x14ac:dyDescent="0.35">
      <c r="A20" s="2" t="s">
        <v>6</v>
      </c>
      <c r="B20" s="3"/>
      <c r="C20" s="3"/>
      <c r="D20" s="3"/>
      <c r="E20" s="3"/>
      <c r="F20" s="3"/>
      <c r="G20" s="3"/>
    </row>
    <row r="21" spans="1:7" x14ac:dyDescent="0.35">
      <c r="A21" s="5" t="s">
        <v>7</v>
      </c>
      <c r="B21" s="6">
        <f>B22+B32</f>
        <v>0</v>
      </c>
      <c r="C21" s="6">
        <f t="shared" ref="C21:E21" si="4">C22+C32</f>
        <v>0</v>
      </c>
      <c r="D21" s="6">
        <f t="shared" si="4"/>
        <v>0</v>
      </c>
      <c r="E21" s="6">
        <f t="shared" si="4"/>
        <v>0</v>
      </c>
      <c r="F21" s="6">
        <v>0</v>
      </c>
      <c r="G21" s="7">
        <f t="shared" ref="G21:G30" si="5">SUM(B21:E21)</f>
        <v>0</v>
      </c>
    </row>
    <row r="22" spans="1:7" hidden="1" x14ac:dyDescent="0.35">
      <c r="A22" s="60" t="s">
        <v>49</v>
      </c>
      <c r="B22" s="61">
        <f>ROUNDUP((B16-SUM(B25:B27))*(1-$B8)-B23-B24+B17,2)</f>
        <v>0</v>
      </c>
      <c r="C22" s="61">
        <f t="shared" ref="C22:D22" si="6">ROUNDUP((C16-SUM(C25:C27))*(1-$B8)-C23-C24+C17,2)</f>
        <v>0</v>
      </c>
      <c r="D22" s="61">
        <f t="shared" si="6"/>
        <v>0</v>
      </c>
      <c r="E22" s="61">
        <f>ROUNDUP((E16-SUM(E25:E27))*(1-$B8)-E23-E24+E17,2)</f>
        <v>0</v>
      </c>
      <c r="F22" s="61"/>
      <c r="G22" s="62">
        <f t="shared" si="5"/>
        <v>0</v>
      </c>
    </row>
    <row r="23" spans="1:7" x14ac:dyDescent="0.35">
      <c r="A23" s="5" t="s">
        <v>41</v>
      </c>
      <c r="B23" s="6">
        <f>B15</f>
        <v>0</v>
      </c>
      <c r="C23" s="6">
        <f t="shared" ref="C23:E23" si="7">C15</f>
        <v>0</v>
      </c>
      <c r="D23" s="6">
        <f t="shared" si="7"/>
        <v>0</v>
      </c>
      <c r="E23" s="6">
        <f t="shared" si="7"/>
        <v>0</v>
      </c>
      <c r="F23" s="6">
        <v>0</v>
      </c>
      <c r="G23" s="7">
        <f t="shared" si="5"/>
        <v>0</v>
      </c>
    </row>
    <row r="24" spans="1:7" x14ac:dyDescent="0.35">
      <c r="A24" s="5" t="s">
        <v>42</v>
      </c>
      <c r="B24" s="6">
        <f>'B.III Spenden'!B15</f>
        <v>0</v>
      </c>
      <c r="C24" s="6">
        <f>'B.III Spenden'!C15</f>
        <v>0</v>
      </c>
      <c r="D24" s="6">
        <f>'B.III Spenden'!D15</f>
        <v>0</v>
      </c>
      <c r="E24" s="6">
        <f>'B.III Spenden'!E15</f>
        <v>0</v>
      </c>
      <c r="F24" s="6">
        <v>0</v>
      </c>
      <c r="G24" s="7">
        <f t="shared" si="5"/>
        <v>0</v>
      </c>
    </row>
    <row r="25" spans="1:7" x14ac:dyDescent="0.35">
      <c r="A25" s="5" t="s">
        <v>43</v>
      </c>
      <c r="B25" s="6">
        <f>'B.III Spenden'!B16</f>
        <v>0</v>
      </c>
      <c r="C25" s="6">
        <f>'B.III Spenden'!C16</f>
        <v>0</v>
      </c>
      <c r="D25" s="6">
        <f>'B.III Spenden'!D16</f>
        <v>0</v>
      </c>
      <c r="E25" s="6">
        <f>'B.III Spenden'!E16</f>
        <v>0</v>
      </c>
      <c r="F25" s="6">
        <v>0</v>
      </c>
      <c r="G25" s="7">
        <f t="shared" si="5"/>
        <v>0</v>
      </c>
    </row>
    <row r="26" spans="1:7" x14ac:dyDescent="0.35">
      <c r="A26" s="5" t="s">
        <v>44</v>
      </c>
      <c r="B26" s="40"/>
      <c r="C26" s="40"/>
      <c r="D26" s="40"/>
      <c r="E26" s="40"/>
      <c r="F26" s="92">
        <v>0</v>
      </c>
      <c r="G26" s="7">
        <f t="shared" si="5"/>
        <v>0</v>
      </c>
    </row>
    <row r="27" spans="1:7" x14ac:dyDescent="0.35">
      <c r="A27" s="5" t="s">
        <v>36</v>
      </c>
      <c r="B27" s="40"/>
      <c r="C27" s="40"/>
      <c r="D27" s="40"/>
      <c r="E27" s="40"/>
      <c r="F27" s="92">
        <v>0</v>
      </c>
      <c r="G27" s="7">
        <f t="shared" si="5"/>
        <v>0</v>
      </c>
    </row>
    <row r="28" spans="1:7" x14ac:dyDescent="0.35">
      <c r="A28" s="5" t="s">
        <v>45</v>
      </c>
      <c r="B28" s="41"/>
      <c r="C28" s="41"/>
      <c r="D28" s="41"/>
      <c r="E28" s="41"/>
      <c r="F28" s="92">
        <v>0</v>
      </c>
      <c r="G28" s="7">
        <f t="shared" si="5"/>
        <v>0</v>
      </c>
    </row>
    <row r="29" spans="1:7" ht="12" hidden="1" customHeight="1" x14ac:dyDescent="0.35">
      <c r="A29" s="64" t="s">
        <v>50</v>
      </c>
      <c r="B29" s="65">
        <f>SUM(B22:B28)</f>
        <v>0</v>
      </c>
      <c r="C29" s="65">
        <f t="shared" ref="C29:E29" si="8">SUM(C22:C28)</f>
        <v>0</v>
      </c>
      <c r="D29" s="65">
        <f t="shared" si="8"/>
        <v>0</v>
      </c>
      <c r="E29" s="65">
        <f t="shared" si="8"/>
        <v>0</v>
      </c>
      <c r="F29" s="65"/>
      <c r="G29" s="65">
        <f t="shared" si="5"/>
        <v>0</v>
      </c>
    </row>
    <row r="30" spans="1:7" x14ac:dyDescent="0.35">
      <c r="A30" s="8" t="s">
        <v>8</v>
      </c>
      <c r="B30" s="59">
        <f>B29+B32</f>
        <v>0</v>
      </c>
      <c r="C30" s="59">
        <f t="shared" ref="C30:E30" si="9">C29+C32</f>
        <v>0</v>
      </c>
      <c r="D30" s="59">
        <f t="shared" si="9"/>
        <v>0</v>
      </c>
      <c r="E30" s="59">
        <f t="shared" si="9"/>
        <v>0</v>
      </c>
      <c r="F30" s="59">
        <v>0</v>
      </c>
      <c r="G30" s="9">
        <f t="shared" si="5"/>
        <v>0</v>
      </c>
    </row>
    <row r="31" spans="1:7" x14ac:dyDescent="0.35">
      <c r="A31" s="31" t="s">
        <v>25</v>
      </c>
      <c r="B31" s="32">
        <f>MIN(G31,IF(B29&gt;B18,0,IF(B18-B29&gt;G31,G31,B18-B29)))</f>
        <v>0</v>
      </c>
      <c r="C31" s="32">
        <f>MIN(G31-B31,IF(C29-B32&gt;C18,0,IF(B31+C18-C29&gt;G31,G31-B31,C18-C29+B32)))</f>
        <v>0</v>
      </c>
      <c r="D31" s="32">
        <f>MIN(G31-C31-B31,IF(D29-B32-C32&gt;D18,0,IF(B31+C31+D18-D29&gt;G31,G31-C31-B31,D18-D29+C32+B32)))</f>
        <v>0</v>
      </c>
      <c r="E31" s="32">
        <f>MIN(G31-SUM(B31:D31),IF(E29&gt;E18,0,G31-D31-C31-B31))</f>
        <v>0</v>
      </c>
      <c r="F31" s="32">
        <v>0</v>
      </c>
      <c r="G31" s="32">
        <f>IF($G29&gt;$G18,0,G18-G29)</f>
        <v>0</v>
      </c>
    </row>
    <row r="32" spans="1:7" ht="17.5" hidden="1" customHeight="1" x14ac:dyDescent="0.35">
      <c r="A32" s="66" t="s">
        <v>51</v>
      </c>
      <c r="B32" s="67">
        <f t="shared" ref="B32:C32" si="10">IF(B18&lt;&gt;(B29+B31),B18-B29-B31,0)</f>
        <v>0</v>
      </c>
      <c r="C32" s="67">
        <f t="shared" si="10"/>
        <v>0</v>
      </c>
      <c r="D32" s="67">
        <f>IF(D18&lt;&gt;(D29+D31),D18-D29-D31,0)</f>
        <v>0</v>
      </c>
      <c r="E32" s="67">
        <f t="shared" ref="E32" si="11">IF(E18&lt;&gt;(E29+E31),E18-E29-E31,0)</f>
        <v>0</v>
      </c>
      <c r="F32" s="67"/>
      <c r="G32" s="63"/>
    </row>
    <row r="33" spans="1:7" x14ac:dyDescent="0.35">
      <c r="A33" s="8" t="s">
        <v>9</v>
      </c>
      <c r="B33" s="9">
        <f>B30+B31</f>
        <v>0</v>
      </c>
      <c r="C33" s="9">
        <f>C30+C31</f>
        <v>0</v>
      </c>
      <c r="D33" s="9">
        <f>D30+D31</f>
        <v>0</v>
      </c>
      <c r="E33" s="9">
        <f>E30+E31</f>
        <v>0</v>
      </c>
      <c r="F33" s="9">
        <v>0</v>
      </c>
      <c r="G33" s="9">
        <f>SUM(B33:E33)</f>
        <v>0</v>
      </c>
    </row>
    <row r="35" spans="1:7" x14ac:dyDescent="0.35">
      <c r="A35" s="42" t="s">
        <v>82</v>
      </c>
      <c r="B35" s="84"/>
      <c r="C35" s="84"/>
      <c r="D35" s="84"/>
      <c r="E35" s="84"/>
      <c r="F35" s="84"/>
      <c r="G35" s="83">
        <f>SUM(B35:E35)</f>
        <v>0</v>
      </c>
    </row>
    <row r="37" spans="1:7" ht="31.5" customHeight="1" x14ac:dyDescent="0.35">
      <c r="A37" s="106" t="s">
        <v>83</v>
      </c>
      <c r="B37" s="106"/>
      <c r="C37" s="106"/>
      <c r="D37" s="106"/>
      <c r="E37" s="106"/>
      <c r="F37" s="106"/>
      <c r="G37" s="106"/>
    </row>
    <row r="40" spans="1:7" x14ac:dyDescent="0.35">
      <c r="D40" s="69"/>
      <c r="E40" s="69"/>
      <c r="F40" s="69"/>
      <c r="G40" s="69"/>
    </row>
    <row r="41" spans="1:7" x14ac:dyDescent="0.35">
      <c r="D41" s="4" t="s">
        <v>57</v>
      </c>
    </row>
  </sheetData>
  <sheetProtection sheet="1" objects="1" scenarios="1"/>
  <mergeCells count="4">
    <mergeCell ref="B4:G4"/>
    <mergeCell ref="B5:G5"/>
    <mergeCell ref="B6:G6"/>
    <mergeCell ref="A37:G37"/>
  </mergeCells>
  <dataValidations count="4">
    <dataValidation type="list" allowBlank="1" showInputMessage="1" showErrorMessage="1" sqref="B10">
      <formula1>"2025,2026,2027,2028"</formula1>
    </dataValidation>
    <dataValidation type="custom" allowBlank="1" showInputMessage="1" showErrorMessage="1" errorTitle="Ungültiger Wert" error="Bitte geben Sie ausschließlich positive Zahlen ein und erfassen hier maximal 2 Dezimalstellen." sqref="B17:F17 B26:F28">
      <formula1>AND(B17&gt;=0,OR(ROUND(MOD(B17*100,1),2)=0,ROUND(MOD(B17*100,1),2)=1))</formula1>
    </dataValidation>
    <dataValidation type="date" allowBlank="1" showInputMessage="1" showErrorMessage="1" errorTitle="Falsches Datum/Datumsformat" error="Bitte geben Sie das Datum im Format TT.MM.JJJJ an. Anträge können nur zwischen dem 01.01.2023 und dem 31.12.2029 gestellt werden." sqref="B7 D7">
      <formula1>44927</formula1>
      <formula2>47483</formula2>
    </dataValidation>
    <dataValidation allowBlank="1" showInputMessage="1" showErrorMessage="1" errorTitle="Falsches Datum/Datumsformat" error="Bitte geben Sie das Datum im Format TT.MM.JJJJ an. Anträge können nur zwischen dem 01.01.2023 und dem 31.12.2029 gestellt werden." sqref="C7"/>
  </dataValidations>
  <pageMargins left="0.70866141732283472" right="0.70866141732283472" top="0.78740157480314965" bottom="0.78740157480314965" header="0.31496062992125984" footer="0.31496062992125984"/>
  <pageSetup paperSize="9" scale="78" orientation="landscape" r:id="rId1"/>
  <headerFooter>
    <oddHeader>&amp;L&amp;"-,Fett"Anlage zu Punkt 3.3&amp;"-,Standard" des Antrages auf Gewährung einer Zuwendung aus dem EFRE/JTF-Programm NRW 2021-2027</oddHeader>
    <oddFooter>&amp;LEFRE/JTF NRW&amp;CStand: 06.11.2023&amp;RSeite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T34"/>
  <sheetViews>
    <sheetView tabSelected="1" topLeftCell="A13" zoomScale="85" zoomScaleNormal="85" workbookViewId="0">
      <selection activeCell="A23" sqref="A23"/>
    </sheetView>
  </sheetViews>
  <sheetFormatPr baseColWidth="10" defaultColWidth="11.453125" defaultRowHeight="14.5" x14ac:dyDescent="0.35"/>
  <cols>
    <col min="1" max="1" width="62.54296875" style="4" bestFit="1" customWidth="1"/>
    <col min="2" max="2" width="20.1796875" style="4" customWidth="1"/>
    <col min="3" max="3" width="15" style="4" customWidth="1"/>
    <col min="4" max="4" width="7.453125" style="4" bestFit="1" customWidth="1"/>
    <col min="5" max="5" width="8" style="4" bestFit="1" customWidth="1"/>
    <col min="6" max="6" width="12.81640625" style="4" bestFit="1" customWidth="1"/>
    <col min="7" max="7" width="16" style="4" customWidth="1"/>
    <col min="8" max="8" width="7.453125" style="4" bestFit="1" customWidth="1"/>
    <col min="9" max="9" width="8" style="4" customWidth="1"/>
    <col min="10" max="10" width="12.81640625" style="4" bestFit="1" customWidth="1"/>
    <col min="11" max="11" width="16.1796875" style="4" customWidth="1"/>
    <col min="12" max="12" width="7.453125" style="4" bestFit="1" customWidth="1"/>
    <col min="13" max="13" width="8" style="4" customWidth="1"/>
    <col min="14" max="14" width="12.81640625" style="4" bestFit="1" customWidth="1"/>
    <col min="15" max="15" width="15.54296875" style="4" customWidth="1"/>
    <col min="16" max="16" width="7.453125" style="4" bestFit="1" customWidth="1"/>
    <col min="17" max="17" width="8" style="4" customWidth="1"/>
    <col min="18" max="18" width="12.81640625" style="4" bestFit="1" customWidth="1"/>
    <col min="19" max="19" width="12" style="4" customWidth="1"/>
    <col min="20" max="20" width="12.81640625" style="4" bestFit="1" customWidth="1"/>
    <col min="21" max="16384" width="11.453125" style="4"/>
  </cols>
  <sheetData>
    <row r="1" spans="1:20" ht="28.5" x14ac:dyDescent="0.65">
      <c r="A1" s="126" t="s">
        <v>14</v>
      </c>
      <c r="B1" s="126"/>
      <c r="C1" s="126"/>
    </row>
    <row r="3" spans="1:20" x14ac:dyDescent="0.35">
      <c r="A3" s="12" t="s">
        <v>30</v>
      </c>
      <c r="B3" s="127">
        <f>Finanzierungsplan!B4</f>
        <v>0</v>
      </c>
      <c r="C3" s="128"/>
      <c r="D3" s="128"/>
      <c r="E3" s="128"/>
      <c r="F3" s="128"/>
      <c r="G3" s="128"/>
      <c r="H3" s="129"/>
      <c r="I3" s="55"/>
      <c r="J3" s="55"/>
    </row>
    <row r="4" spans="1:20" x14ac:dyDescent="0.35">
      <c r="A4" s="12" t="s">
        <v>0</v>
      </c>
      <c r="B4" s="127">
        <f>Finanzierungsplan!B5</f>
        <v>0</v>
      </c>
      <c r="C4" s="128"/>
      <c r="D4" s="128"/>
      <c r="E4" s="128"/>
      <c r="F4" s="128"/>
      <c r="G4" s="128"/>
      <c r="H4" s="129"/>
      <c r="I4" s="55"/>
      <c r="J4" s="55"/>
    </row>
    <row r="5" spans="1:20" x14ac:dyDescent="0.35">
      <c r="A5" s="12" t="s">
        <v>1</v>
      </c>
      <c r="B5" s="124"/>
      <c r="C5" s="125"/>
      <c r="D5" s="52"/>
      <c r="E5" s="52"/>
      <c r="F5" s="52"/>
      <c r="G5" s="52"/>
      <c r="H5" s="52"/>
      <c r="I5" s="52"/>
      <c r="J5" s="52"/>
    </row>
    <row r="7" spans="1:20" x14ac:dyDescent="0.35">
      <c r="B7" s="17"/>
      <c r="C7" s="112">
        <v>2025</v>
      </c>
      <c r="D7" s="113"/>
      <c r="E7" s="113"/>
      <c r="F7" s="114"/>
      <c r="G7" s="112">
        <f>Finanzierungsplan!C10</f>
        <v>2026</v>
      </c>
      <c r="H7" s="113"/>
      <c r="I7" s="113"/>
      <c r="J7" s="114"/>
      <c r="K7" s="112">
        <f>Finanzierungsplan!D10</f>
        <v>2027</v>
      </c>
      <c r="L7" s="113"/>
      <c r="M7" s="113"/>
      <c r="N7" s="114"/>
      <c r="O7" s="112">
        <f>Finanzierungsplan!E10</f>
        <v>2028</v>
      </c>
      <c r="P7" s="113"/>
      <c r="Q7" s="113"/>
      <c r="R7" s="114"/>
      <c r="S7" s="107" t="s">
        <v>11</v>
      </c>
      <c r="T7" s="108"/>
    </row>
    <row r="8" spans="1:20" ht="42.75" customHeight="1" x14ac:dyDescent="0.35">
      <c r="A8" s="88" t="s">
        <v>61</v>
      </c>
      <c r="B8" s="109" t="s">
        <v>79</v>
      </c>
      <c r="C8" s="111" t="s">
        <v>13</v>
      </c>
      <c r="D8" s="115" t="s">
        <v>80</v>
      </c>
      <c r="E8" s="116"/>
      <c r="F8" s="111" t="s">
        <v>12</v>
      </c>
      <c r="G8" s="111" t="s">
        <v>13</v>
      </c>
      <c r="H8" s="115" t="s">
        <v>80</v>
      </c>
      <c r="I8" s="116"/>
      <c r="J8" s="111" t="s">
        <v>12</v>
      </c>
      <c r="K8" s="111" t="s">
        <v>13</v>
      </c>
      <c r="L8" s="115" t="s">
        <v>80</v>
      </c>
      <c r="M8" s="116"/>
      <c r="N8" s="111" t="s">
        <v>12</v>
      </c>
      <c r="O8" s="111" t="s">
        <v>13</v>
      </c>
      <c r="P8" s="115" t="s">
        <v>80</v>
      </c>
      <c r="Q8" s="119"/>
      <c r="R8" s="111" t="s">
        <v>12</v>
      </c>
      <c r="S8" s="109" t="s">
        <v>62</v>
      </c>
      <c r="T8" s="111" t="s">
        <v>12</v>
      </c>
    </row>
    <row r="9" spans="1:20" ht="29" x14ac:dyDescent="0.35">
      <c r="A9" s="89" t="s">
        <v>15</v>
      </c>
      <c r="B9" s="110"/>
      <c r="C9" s="110"/>
      <c r="D9" s="117"/>
      <c r="E9" s="118"/>
      <c r="F9" s="110"/>
      <c r="G9" s="110"/>
      <c r="H9" s="117"/>
      <c r="I9" s="118"/>
      <c r="J9" s="110"/>
      <c r="K9" s="110"/>
      <c r="L9" s="117"/>
      <c r="M9" s="118"/>
      <c r="N9" s="110"/>
      <c r="O9" s="110"/>
      <c r="P9" s="120"/>
      <c r="Q9" s="121"/>
      <c r="R9" s="110"/>
      <c r="S9" s="110"/>
      <c r="T9" s="110"/>
    </row>
    <row r="10" spans="1:20" x14ac:dyDescent="0.35">
      <c r="A10" s="38"/>
      <c r="B10" s="74"/>
      <c r="C10" s="93"/>
      <c r="D10" s="122"/>
      <c r="E10" s="123"/>
      <c r="F10" s="6">
        <f>ROUNDDOWN(C10*D10,2)</f>
        <v>0</v>
      </c>
      <c r="G10" s="40"/>
      <c r="H10" s="122"/>
      <c r="I10" s="123"/>
      <c r="J10" s="6">
        <f>ROUNDDOWN(G10*H10,2)</f>
        <v>0</v>
      </c>
      <c r="K10" s="40"/>
      <c r="L10" s="132"/>
      <c r="M10" s="133"/>
      <c r="N10" s="6">
        <f>ROUNDDOWN(K10*L10,2)</f>
        <v>0</v>
      </c>
      <c r="O10" s="40"/>
      <c r="P10" s="122"/>
      <c r="Q10" s="123"/>
      <c r="R10" s="6">
        <f>ROUNDDOWN(O10*P10,2)</f>
        <v>0</v>
      </c>
      <c r="S10" s="56">
        <f>D10+H10+L10+P10</f>
        <v>0</v>
      </c>
      <c r="T10" s="6">
        <f t="shared" ref="T10:T19" si="0">F10+J10+N10+R10</f>
        <v>0</v>
      </c>
    </row>
    <row r="11" spans="1:20" x14ac:dyDescent="0.35">
      <c r="A11" s="38"/>
      <c r="B11" s="74"/>
      <c r="C11" s="93"/>
      <c r="D11" s="122"/>
      <c r="E11" s="123"/>
      <c r="F11" s="6">
        <f t="shared" ref="F11:F19" si="1">ROUNDDOWN(C11*D11,2)</f>
        <v>0</v>
      </c>
      <c r="G11" s="40"/>
      <c r="H11" s="122"/>
      <c r="I11" s="123"/>
      <c r="J11" s="6">
        <f t="shared" ref="J11:J19" si="2">ROUNDDOWN(G11*H11,2)</f>
        <v>0</v>
      </c>
      <c r="K11" s="40"/>
      <c r="L11" s="132"/>
      <c r="M11" s="133"/>
      <c r="N11" s="6">
        <f t="shared" ref="N11:N19" si="3">ROUNDDOWN(K11*L11,2)</f>
        <v>0</v>
      </c>
      <c r="O11" s="40"/>
      <c r="P11" s="122"/>
      <c r="Q11" s="123"/>
      <c r="R11" s="6">
        <f t="shared" ref="R11:R19" si="4">ROUNDDOWN(O11*P11,2)</f>
        <v>0</v>
      </c>
      <c r="S11" s="56">
        <f t="shared" ref="S11:S19" si="5">D11+H11+L11+P11</f>
        <v>0</v>
      </c>
      <c r="T11" s="6">
        <f t="shared" si="0"/>
        <v>0</v>
      </c>
    </row>
    <row r="12" spans="1:20" x14ac:dyDescent="0.35">
      <c r="A12" s="38"/>
      <c r="B12" s="73"/>
      <c r="C12" s="93"/>
      <c r="D12" s="122"/>
      <c r="E12" s="123"/>
      <c r="F12" s="6">
        <f t="shared" si="1"/>
        <v>0</v>
      </c>
      <c r="G12" s="40"/>
      <c r="H12" s="122"/>
      <c r="I12" s="123"/>
      <c r="J12" s="6">
        <f t="shared" si="2"/>
        <v>0</v>
      </c>
      <c r="K12" s="40"/>
      <c r="L12" s="132"/>
      <c r="M12" s="133"/>
      <c r="N12" s="6">
        <f t="shared" si="3"/>
        <v>0</v>
      </c>
      <c r="O12" s="40"/>
      <c r="P12" s="122"/>
      <c r="Q12" s="123"/>
      <c r="R12" s="6">
        <f t="shared" si="4"/>
        <v>0</v>
      </c>
      <c r="S12" s="56">
        <f t="shared" si="5"/>
        <v>0</v>
      </c>
      <c r="T12" s="6">
        <f t="shared" si="0"/>
        <v>0</v>
      </c>
    </row>
    <row r="13" spans="1:20" x14ac:dyDescent="0.35">
      <c r="A13" s="38"/>
      <c r="B13" s="73"/>
      <c r="C13" s="93"/>
      <c r="D13" s="122"/>
      <c r="E13" s="123"/>
      <c r="F13" s="6">
        <f t="shared" si="1"/>
        <v>0</v>
      </c>
      <c r="G13" s="40"/>
      <c r="H13" s="122"/>
      <c r="I13" s="123"/>
      <c r="J13" s="6">
        <f t="shared" si="2"/>
        <v>0</v>
      </c>
      <c r="K13" s="40"/>
      <c r="L13" s="132"/>
      <c r="M13" s="133"/>
      <c r="N13" s="6">
        <f t="shared" si="3"/>
        <v>0</v>
      </c>
      <c r="O13" s="40"/>
      <c r="P13" s="122"/>
      <c r="Q13" s="123"/>
      <c r="R13" s="6">
        <f t="shared" si="4"/>
        <v>0</v>
      </c>
      <c r="S13" s="56">
        <f t="shared" si="5"/>
        <v>0</v>
      </c>
      <c r="T13" s="6">
        <f t="shared" si="0"/>
        <v>0</v>
      </c>
    </row>
    <row r="14" spans="1:20" x14ac:dyDescent="0.35">
      <c r="A14" s="38"/>
      <c r="B14" s="73"/>
      <c r="C14" s="93"/>
      <c r="D14" s="122"/>
      <c r="E14" s="123"/>
      <c r="F14" s="6">
        <f t="shared" si="1"/>
        <v>0</v>
      </c>
      <c r="G14" s="40"/>
      <c r="H14" s="122"/>
      <c r="I14" s="123"/>
      <c r="J14" s="6">
        <f t="shared" si="2"/>
        <v>0</v>
      </c>
      <c r="K14" s="40"/>
      <c r="L14" s="132"/>
      <c r="M14" s="133"/>
      <c r="N14" s="6">
        <f t="shared" si="3"/>
        <v>0</v>
      </c>
      <c r="O14" s="40"/>
      <c r="P14" s="122"/>
      <c r="Q14" s="123"/>
      <c r="R14" s="6">
        <f t="shared" si="4"/>
        <v>0</v>
      </c>
      <c r="S14" s="56">
        <f t="shared" si="5"/>
        <v>0</v>
      </c>
      <c r="T14" s="6">
        <f t="shared" si="0"/>
        <v>0</v>
      </c>
    </row>
    <row r="15" spans="1:20" x14ac:dyDescent="0.35">
      <c r="A15" s="38"/>
      <c r="B15" s="73"/>
      <c r="C15" s="93"/>
      <c r="D15" s="122"/>
      <c r="E15" s="123"/>
      <c r="F15" s="6">
        <f t="shared" si="1"/>
        <v>0</v>
      </c>
      <c r="G15" s="40"/>
      <c r="H15" s="122"/>
      <c r="I15" s="123"/>
      <c r="J15" s="6">
        <f t="shared" si="2"/>
        <v>0</v>
      </c>
      <c r="K15" s="40"/>
      <c r="L15" s="132"/>
      <c r="M15" s="133"/>
      <c r="N15" s="6">
        <f t="shared" si="3"/>
        <v>0</v>
      </c>
      <c r="O15" s="40"/>
      <c r="P15" s="122"/>
      <c r="Q15" s="123"/>
      <c r="R15" s="6">
        <f t="shared" si="4"/>
        <v>0</v>
      </c>
      <c r="S15" s="56">
        <f t="shared" si="5"/>
        <v>0</v>
      </c>
      <c r="T15" s="6">
        <f t="shared" si="0"/>
        <v>0</v>
      </c>
    </row>
    <row r="16" spans="1:20" x14ac:dyDescent="0.35">
      <c r="A16" s="38"/>
      <c r="B16" s="73"/>
      <c r="C16" s="93"/>
      <c r="D16" s="122"/>
      <c r="E16" s="123"/>
      <c r="F16" s="6">
        <f t="shared" si="1"/>
        <v>0</v>
      </c>
      <c r="G16" s="40"/>
      <c r="H16" s="122"/>
      <c r="I16" s="123"/>
      <c r="J16" s="6">
        <f t="shared" si="2"/>
        <v>0</v>
      </c>
      <c r="K16" s="40"/>
      <c r="L16" s="132"/>
      <c r="M16" s="133"/>
      <c r="N16" s="6">
        <f t="shared" si="3"/>
        <v>0</v>
      </c>
      <c r="O16" s="40"/>
      <c r="P16" s="122"/>
      <c r="Q16" s="123"/>
      <c r="R16" s="6">
        <f t="shared" si="4"/>
        <v>0</v>
      </c>
      <c r="S16" s="56">
        <f t="shared" si="5"/>
        <v>0</v>
      </c>
      <c r="T16" s="6">
        <f t="shared" si="0"/>
        <v>0</v>
      </c>
    </row>
    <row r="17" spans="1:20" x14ac:dyDescent="0.35">
      <c r="A17" s="38"/>
      <c r="B17" s="73"/>
      <c r="C17" s="93"/>
      <c r="D17" s="122"/>
      <c r="E17" s="123"/>
      <c r="F17" s="6">
        <f t="shared" si="1"/>
        <v>0</v>
      </c>
      <c r="G17" s="40"/>
      <c r="H17" s="122"/>
      <c r="I17" s="123"/>
      <c r="J17" s="6">
        <f t="shared" si="2"/>
        <v>0</v>
      </c>
      <c r="K17" s="40"/>
      <c r="L17" s="132"/>
      <c r="M17" s="133"/>
      <c r="N17" s="6">
        <f t="shared" si="3"/>
        <v>0</v>
      </c>
      <c r="O17" s="40"/>
      <c r="P17" s="122"/>
      <c r="Q17" s="123"/>
      <c r="R17" s="6">
        <f t="shared" si="4"/>
        <v>0</v>
      </c>
      <c r="S17" s="56">
        <f t="shared" si="5"/>
        <v>0</v>
      </c>
      <c r="T17" s="6">
        <f t="shared" si="0"/>
        <v>0</v>
      </c>
    </row>
    <row r="18" spans="1:20" x14ac:dyDescent="0.35">
      <c r="A18" s="38"/>
      <c r="B18" s="73"/>
      <c r="C18" s="93"/>
      <c r="D18" s="122"/>
      <c r="E18" s="123"/>
      <c r="F18" s="6">
        <f t="shared" si="1"/>
        <v>0</v>
      </c>
      <c r="G18" s="40"/>
      <c r="H18" s="122"/>
      <c r="I18" s="123"/>
      <c r="J18" s="6">
        <f t="shared" si="2"/>
        <v>0</v>
      </c>
      <c r="K18" s="40"/>
      <c r="L18" s="132"/>
      <c r="M18" s="133"/>
      <c r="N18" s="6">
        <f t="shared" si="3"/>
        <v>0</v>
      </c>
      <c r="O18" s="40"/>
      <c r="P18" s="122"/>
      <c r="Q18" s="123"/>
      <c r="R18" s="6">
        <f t="shared" si="4"/>
        <v>0</v>
      </c>
      <c r="S18" s="56">
        <f t="shared" si="5"/>
        <v>0</v>
      </c>
      <c r="T18" s="6">
        <f t="shared" si="0"/>
        <v>0</v>
      </c>
    </row>
    <row r="19" spans="1:20" x14ac:dyDescent="0.35">
      <c r="A19" s="38"/>
      <c r="B19" s="73"/>
      <c r="C19" s="93"/>
      <c r="D19" s="130"/>
      <c r="E19" s="131"/>
      <c r="F19" s="6">
        <f t="shared" si="1"/>
        <v>0</v>
      </c>
      <c r="G19" s="40"/>
      <c r="H19" s="130"/>
      <c r="I19" s="131"/>
      <c r="J19" s="6">
        <f t="shared" si="2"/>
        <v>0</v>
      </c>
      <c r="K19" s="40"/>
      <c r="L19" s="134"/>
      <c r="M19" s="135"/>
      <c r="N19" s="6">
        <f t="shared" si="3"/>
        <v>0</v>
      </c>
      <c r="O19" s="40"/>
      <c r="P19" s="130"/>
      <c r="Q19" s="131"/>
      <c r="R19" s="6">
        <f t="shared" si="4"/>
        <v>0</v>
      </c>
      <c r="S19" s="56">
        <f t="shared" si="5"/>
        <v>0</v>
      </c>
      <c r="T19" s="6">
        <f t="shared" si="0"/>
        <v>0</v>
      </c>
    </row>
    <row r="20" spans="1:20" x14ac:dyDescent="0.35">
      <c r="A20" s="33" t="s">
        <v>60</v>
      </c>
      <c r="B20" s="36"/>
      <c r="C20" s="36"/>
      <c r="D20" s="36"/>
      <c r="E20" s="36"/>
      <c r="F20" s="35">
        <f>SUM(F10:F19)</f>
        <v>0</v>
      </c>
      <c r="G20" s="37"/>
      <c r="H20" s="36"/>
      <c r="I20" s="36"/>
      <c r="J20" s="35">
        <f>SUM(J10:J19)</f>
        <v>0</v>
      </c>
      <c r="K20" s="37"/>
      <c r="L20" s="36"/>
      <c r="M20" s="36"/>
      <c r="N20" s="35">
        <f>SUM(N10:N19)</f>
        <v>0</v>
      </c>
      <c r="O20" s="37"/>
      <c r="P20" s="36"/>
      <c r="Q20" s="36"/>
      <c r="R20" s="35">
        <f>SUM(R10:R19)</f>
        <v>0</v>
      </c>
      <c r="S20" s="36"/>
      <c r="T20" s="35">
        <f>SUM(T10:T19)</f>
        <v>0</v>
      </c>
    </row>
    <row r="22" spans="1:20" ht="18.5" x14ac:dyDescent="0.45">
      <c r="A22" s="91" t="s">
        <v>68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</row>
    <row r="23" spans="1:20" ht="18.5" x14ac:dyDescent="0.45">
      <c r="A23" s="85" t="s">
        <v>69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</row>
    <row r="24" spans="1:20" ht="18.5" x14ac:dyDescent="0.45">
      <c r="A24" s="85" t="s">
        <v>70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</row>
    <row r="25" spans="1:20" ht="18.5" x14ac:dyDescent="0.45">
      <c r="A25" s="85"/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</row>
    <row r="26" spans="1:20" ht="18.5" x14ac:dyDescent="0.45">
      <c r="A26" s="85" t="s">
        <v>71</v>
      </c>
    </row>
    <row r="27" spans="1:20" ht="18.5" x14ac:dyDescent="0.45">
      <c r="A27" s="86" t="s">
        <v>72</v>
      </c>
      <c r="B27" s="86"/>
      <c r="C27" s="86"/>
      <c r="D27" s="86"/>
      <c r="E27" s="86"/>
      <c r="F27" s="86"/>
      <c r="G27" s="86"/>
      <c r="H27" s="86"/>
      <c r="I27" s="87"/>
      <c r="J27" s="87"/>
      <c r="K27" s="87"/>
      <c r="L27" s="87"/>
      <c r="M27" s="87"/>
      <c r="N27" s="87"/>
      <c r="O27" s="87"/>
      <c r="P27" s="87"/>
      <c r="Q27" s="87"/>
      <c r="R27" s="87"/>
    </row>
    <row r="29" spans="1:20" ht="18.5" x14ac:dyDescent="0.45">
      <c r="A29" s="85" t="s">
        <v>73</v>
      </c>
    </row>
    <row r="30" spans="1:20" ht="18.5" x14ac:dyDescent="0.45">
      <c r="A30" s="85" t="s">
        <v>74</v>
      </c>
    </row>
    <row r="31" spans="1:20" ht="18.5" x14ac:dyDescent="0.45">
      <c r="A31" s="85" t="s">
        <v>75</v>
      </c>
      <c r="H31" s="139">
        <v>84</v>
      </c>
    </row>
    <row r="32" spans="1:20" ht="18.5" x14ac:dyDescent="0.45">
      <c r="A32" s="85" t="s">
        <v>76</v>
      </c>
      <c r="H32" s="139">
        <v>70</v>
      </c>
    </row>
    <row r="33" spans="1:8" ht="18.5" x14ac:dyDescent="0.45">
      <c r="A33" s="85" t="s">
        <v>77</v>
      </c>
      <c r="H33" s="139">
        <v>58</v>
      </c>
    </row>
    <row r="34" spans="1:8" ht="18.5" x14ac:dyDescent="0.45">
      <c r="A34" s="85" t="s">
        <v>78</v>
      </c>
      <c r="H34" s="139">
        <v>50</v>
      </c>
    </row>
  </sheetData>
  <sheetProtection sheet="1" objects="1" scenarios="1"/>
  <mergeCells count="64">
    <mergeCell ref="P19:Q19"/>
    <mergeCell ref="P10:Q10"/>
    <mergeCell ref="P11:Q11"/>
    <mergeCell ref="P12:Q12"/>
    <mergeCell ref="P13:Q13"/>
    <mergeCell ref="P14:Q14"/>
    <mergeCell ref="P15:Q15"/>
    <mergeCell ref="P16:Q16"/>
    <mergeCell ref="P17:Q17"/>
    <mergeCell ref="P18:Q18"/>
    <mergeCell ref="L18:M18"/>
    <mergeCell ref="L19:M19"/>
    <mergeCell ref="H11:I11"/>
    <mergeCell ref="H12:I12"/>
    <mergeCell ref="H13:I13"/>
    <mergeCell ref="L13:M13"/>
    <mergeCell ref="L14:M14"/>
    <mergeCell ref="L15:M15"/>
    <mergeCell ref="L16:M16"/>
    <mergeCell ref="L17:M17"/>
    <mergeCell ref="H15:I15"/>
    <mergeCell ref="H16:I16"/>
    <mergeCell ref="H17:I17"/>
    <mergeCell ref="H18:I18"/>
    <mergeCell ref="D19:E19"/>
    <mergeCell ref="N8:N9"/>
    <mergeCell ref="R8:R9"/>
    <mergeCell ref="F8:F9"/>
    <mergeCell ref="O8:O9"/>
    <mergeCell ref="H14:I14"/>
    <mergeCell ref="J8:J9"/>
    <mergeCell ref="D10:E10"/>
    <mergeCell ref="D11:E11"/>
    <mergeCell ref="D12:E12"/>
    <mergeCell ref="D13:E13"/>
    <mergeCell ref="H19:I19"/>
    <mergeCell ref="K8:K9"/>
    <mergeCell ref="L10:M10"/>
    <mergeCell ref="L11:M11"/>
    <mergeCell ref="L12:M12"/>
    <mergeCell ref="A1:C1"/>
    <mergeCell ref="B3:H3"/>
    <mergeCell ref="B4:H4"/>
    <mergeCell ref="D15:E15"/>
    <mergeCell ref="D16:E16"/>
    <mergeCell ref="C7:F7"/>
    <mergeCell ref="G8:G9"/>
    <mergeCell ref="H10:I10"/>
    <mergeCell ref="D8:E9"/>
    <mergeCell ref="H8:I9"/>
    <mergeCell ref="D17:E17"/>
    <mergeCell ref="D18:E18"/>
    <mergeCell ref="B5:C5"/>
    <mergeCell ref="G7:J7"/>
    <mergeCell ref="C8:C9"/>
    <mergeCell ref="D14:E14"/>
    <mergeCell ref="B8:B9"/>
    <mergeCell ref="S7:T7"/>
    <mergeCell ref="S8:S9"/>
    <mergeCell ref="T8:T9"/>
    <mergeCell ref="K7:N7"/>
    <mergeCell ref="O7:R7"/>
    <mergeCell ref="L8:M9"/>
    <mergeCell ref="P8:Q9"/>
  </mergeCells>
  <dataValidations count="3">
    <dataValidation allowBlank="1" showInputMessage="1" showErrorMessage="1" errorTitle="Anzahl Dezimalstellen / Wert" error="Bitte erfassen Sie hier maximal 4 Dezimalstellen._x000a_Der Wert muss größer als 0 und darf nicht größer als 1 sein." sqref="G10:G19"/>
    <dataValidation type="list" allowBlank="1" showInputMessage="1" showErrorMessage="1" sqref="B10:B19">
      <formula1>"'2-2,'2-1,'1-2,'1-1"</formula1>
    </dataValidation>
    <dataValidation allowBlank="1" showInputMessage="1" showErrorMessage="1" errorTitle="Anzahl Dezimalstellen / Wert" error="Bitte erfassen Sie hier maximal 4 Dezimalstellen._x000a_Der Wert muss größer als 0 und darf nicht größer als 1 sein." sqref="O10:O19 K10:K19"/>
  </dataValidations>
  <pageMargins left="0.70866141732283472" right="0.70866141732283472" top="0.78740157480314965" bottom="0.78740157480314965" header="0.31496062992125984" footer="0.31496062992125984"/>
  <pageSetup paperSize="9" scale="46" orientation="landscape" r:id="rId1"/>
  <headerFooter>
    <oddFooter>&amp;LEFRE/JTF NRW&amp;CStand: 06.11.2023&amp;RSeite 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A32" sqref="A32"/>
    </sheetView>
  </sheetViews>
  <sheetFormatPr baseColWidth="10" defaultRowHeight="14.5" x14ac:dyDescent="0.35"/>
  <cols>
    <col min="1" max="1" width="37.54296875" bestFit="1" customWidth="1"/>
    <col min="2" max="2" width="18.26953125" customWidth="1"/>
    <col min="3" max="3" width="19.1796875" customWidth="1"/>
    <col min="4" max="4" width="13.81640625" customWidth="1"/>
  </cols>
  <sheetData>
    <row r="1" spans="1:5" ht="28.5" x14ac:dyDescent="0.65">
      <c r="A1" s="126" t="s">
        <v>63</v>
      </c>
      <c r="B1" s="126"/>
      <c r="C1" s="126"/>
      <c r="D1" s="126"/>
      <c r="E1" s="4"/>
    </row>
    <row r="2" spans="1:5" x14ac:dyDescent="0.35">
      <c r="A2" s="4"/>
      <c r="B2" s="4"/>
      <c r="C2" s="4"/>
      <c r="D2" s="4"/>
      <c r="E2" s="4"/>
    </row>
    <row r="3" spans="1:5" x14ac:dyDescent="0.35">
      <c r="A3" s="12" t="s">
        <v>30</v>
      </c>
      <c r="B3" s="127">
        <f>Finanzierungsplan!B4</f>
        <v>0</v>
      </c>
      <c r="C3" s="128"/>
      <c r="D3" s="128"/>
      <c r="E3" s="4"/>
    </row>
    <row r="4" spans="1:5" x14ac:dyDescent="0.35">
      <c r="A4" s="12" t="s">
        <v>0</v>
      </c>
      <c r="B4" s="127">
        <f>Finanzierungsplan!B5</f>
        <v>0</v>
      </c>
      <c r="C4" s="128"/>
      <c r="D4" s="128"/>
      <c r="E4" s="4"/>
    </row>
    <row r="5" spans="1:5" x14ac:dyDescent="0.35">
      <c r="A5" s="12" t="s">
        <v>1</v>
      </c>
      <c r="B5" s="29">
        <f>'A.I Personalausgaben'!B5:C5</f>
        <v>0</v>
      </c>
      <c r="C5" s="46"/>
      <c r="D5" s="47"/>
      <c r="E5" s="4"/>
    </row>
    <row r="6" spans="1:5" x14ac:dyDescent="0.35">
      <c r="A6" s="4"/>
      <c r="B6" s="4"/>
      <c r="C6" s="4"/>
      <c r="D6" s="4"/>
      <c r="E6" s="4"/>
    </row>
    <row r="7" spans="1:5" x14ac:dyDescent="0.35">
      <c r="A7" s="4"/>
      <c r="B7" s="4"/>
      <c r="C7" s="4"/>
      <c r="D7" s="4"/>
      <c r="E7" s="4"/>
    </row>
    <row r="8" spans="1:5" x14ac:dyDescent="0.35">
      <c r="A8" s="79"/>
      <c r="B8" s="21" t="s">
        <v>64</v>
      </c>
      <c r="C8" s="21" t="s">
        <v>84</v>
      </c>
      <c r="D8" s="15" t="s">
        <v>12</v>
      </c>
      <c r="E8" s="4"/>
    </row>
    <row r="9" spans="1:5" x14ac:dyDescent="0.35">
      <c r="A9" s="95">
        <f>Finanzierungsplan!B10</f>
        <v>2025</v>
      </c>
      <c r="B9" s="96">
        <f>'A.I Personalausgaben'!F20</f>
        <v>0</v>
      </c>
      <c r="C9" s="76"/>
      <c r="D9" s="96">
        <f>ROUND(B9*C9,2)</f>
        <v>0</v>
      </c>
      <c r="E9" s="4"/>
    </row>
    <row r="10" spans="1:5" x14ac:dyDescent="0.35">
      <c r="A10" s="94">
        <f>Finanzierungsplan!C10</f>
        <v>2026</v>
      </c>
      <c r="B10" s="97">
        <f>'A.I Personalausgaben'!J20</f>
        <v>0</v>
      </c>
      <c r="C10" s="77"/>
      <c r="D10" s="97">
        <f t="shared" ref="D10:D12" si="0">ROUND(B10*C10,2)</f>
        <v>0</v>
      </c>
      <c r="E10" s="4"/>
    </row>
    <row r="11" spans="1:5" x14ac:dyDescent="0.35">
      <c r="A11" s="94">
        <f>Finanzierungsplan!D10</f>
        <v>2027</v>
      </c>
      <c r="B11" s="97">
        <f>'A.I Personalausgaben'!N20</f>
        <v>0</v>
      </c>
      <c r="C11" s="77"/>
      <c r="D11" s="97">
        <f t="shared" si="0"/>
        <v>0</v>
      </c>
      <c r="E11" s="4"/>
    </row>
    <row r="12" spans="1:5" x14ac:dyDescent="0.35">
      <c r="A12" s="78">
        <f>Finanzierungsplan!E10</f>
        <v>2028</v>
      </c>
      <c r="B12" s="98">
        <f>'A.I Personalausgaben'!R20</f>
        <v>0</v>
      </c>
      <c r="C12" s="77"/>
      <c r="D12" s="98">
        <f t="shared" si="0"/>
        <v>0</v>
      </c>
      <c r="E12" s="4"/>
    </row>
    <row r="13" spans="1:5" ht="29" x14ac:dyDescent="0.35">
      <c r="A13" s="75" t="s">
        <v>65</v>
      </c>
      <c r="B13" s="136">
        <f>SUM(D9:D12)</f>
        <v>0</v>
      </c>
      <c r="C13" s="137"/>
      <c r="D13" s="138"/>
      <c r="E13" s="4"/>
    </row>
    <row r="14" spans="1:5" x14ac:dyDescent="0.35">
      <c r="A14" s="4"/>
      <c r="B14" s="4"/>
      <c r="C14" s="4"/>
      <c r="D14" s="4"/>
      <c r="E14" s="4"/>
    </row>
    <row r="15" spans="1:5" x14ac:dyDescent="0.35">
      <c r="A15" s="90" t="s">
        <v>68</v>
      </c>
    </row>
    <row r="16" spans="1:5" x14ac:dyDescent="0.35">
      <c r="A16" t="s">
        <v>81</v>
      </c>
    </row>
    <row r="17" spans="1:1" x14ac:dyDescent="0.35">
      <c r="A17" t="s">
        <v>85</v>
      </c>
    </row>
    <row r="18" spans="1:1" x14ac:dyDescent="0.35">
      <c r="A18" t="s">
        <v>86</v>
      </c>
    </row>
  </sheetData>
  <mergeCells count="4">
    <mergeCell ref="A1:D1"/>
    <mergeCell ref="B3:D3"/>
    <mergeCell ref="B4:D4"/>
    <mergeCell ref="B13:D13"/>
  </mergeCells>
  <dataValidations count="1">
    <dataValidation type="custom" allowBlank="1" showInputMessage="1" showErrorMessage="1" errorTitle="Ungültiger Wert" error="Bitte geben Sie ausschließlich positive Zahlen ein und erfassen hier maximal 2 Dezimalstellen." sqref="B9:D12">
      <formula1>AND(B9&gt;=0,OR(ROUND(MOD(B9*100,1),2)=0,ROUND(MOD(B9*100,1),2)=1))</formula1>
    </dataValidation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Q25"/>
  <sheetViews>
    <sheetView workbookViewId="0">
      <selection activeCell="A10" sqref="A10"/>
    </sheetView>
  </sheetViews>
  <sheetFormatPr baseColWidth="10" defaultColWidth="11.453125" defaultRowHeight="14.5" x14ac:dyDescent="0.35"/>
  <cols>
    <col min="1" max="1" width="32.54296875" style="1" customWidth="1"/>
    <col min="2" max="6" width="14.1796875" style="1" customWidth="1"/>
    <col min="7" max="16384" width="11.453125" style="1"/>
  </cols>
  <sheetData>
    <row r="1" spans="1:17" ht="28.5" x14ac:dyDescent="0.65">
      <c r="A1" s="14" t="s">
        <v>66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3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35">
      <c r="A3" s="12" t="s">
        <v>30</v>
      </c>
      <c r="B3" s="127">
        <f>Finanzierungsplan!B4</f>
        <v>0</v>
      </c>
      <c r="C3" s="128"/>
      <c r="D3" s="128"/>
      <c r="E3" s="128"/>
      <c r="F3" s="129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35">
      <c r="A4" s="12" t="s">
        <v>0</v>
      </c>
      <c r="B4" s="127">
        <f>Finanzierungsplan!B5</f>
        <v>0</v>
      </c>
      <c r="C4" s="128"/>
      <c r="D4" s="128"/>
      <c r="E4" s="128"/>
      <c r="F4" s="129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35">
      <c r="A5" s="12" t="s">
        <v>1</v>
      </c>
      <c r="B5" s="29">
        <f>'A.I Personalausgaben'!B5:C5</f>
        <v>0</v>
      </c>
      <c r="C5" s="43"/>
      <c r="D5" s="44"/>
      <c r="E5" s="44"/>
      <c r="F5" s="4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3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3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35">
      <c r="A8" s="20" t="s">
        <v>19</v>
      </c>
      <c r="B8" s="21">
        <f>Finanzierungsplan!B10</f>
        <v>2025</v>
      </c>
      <c r="C8" s="21">
        <f>Finanzierungsplan!C10</f>
        <v>2026</v>
      </c>
      <c r="D8" s="21">
        <f>Finanzierungsplan!D10</f>
        <v>2027</v>
      </c>
      <c r="E8" s="21">
        <f>Finanzierungsplan!E10</f>
        <v>2028</v>
      </c>
      <c r="F8" s="21" t="s">
        <v>11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35">
      <c r="A9" s="23" t="s">
        <v>17</v>
      </c>
      <c r="B9" s="40"/>
      <c r="C9" s="40"/>
      <c r="D9" s="40"/>
      <c r="E9" s="40"/>
      <c r="F9" s="24">
        <f>SUM(B9:E9)</f>
        <v>0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35">
      <c r="A10" s="23" t="s">
        <v>33</v>
      </c>
      <c r="B10" s="40"/>
      <c r="C10" s="40"/>
      <c r="D10" s="40"/>
      <c r="E10" s="40"/>
      <c r="F10" s="24">
        <f>SUM(B10:E10)</f>
        <v>0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35">
      <c r="A11" s="23" t="s">
        <v>32</v>
      </c>
      <c r="B11" s="40"/>
      <c r="C11" s="40"/>
      <c r="D11" s="40"/>
      <c r="E11" s="40"/>
      <c r="F11" s="24">
        <f>SUM(B11:E11)</f>
        <v>0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35">
      <c r="A12" s="42" t="s">
        <v>18</v>
      </c>
      <c r="B12" s="34">
        <f>SUM(B9:B11)</f>
        <v>0</v>
      </c>
      <c r="C12" s="34">
        <f>SUM(C9:C11)</f>
        <v>0</v>
      </c>
      <c r="D12" s="34">
        <f>SUM(D9:D11)</f>
        <v>0</v>
      </c>
      <c r="E12" s="34">
        <f>SUM(E9:E11)</f>
        <v>0</v>
      </c>
      <c r="F12" s="34">
        <f>SUM(F9:F11)</f>
        <v>0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3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35">
      <c r="A14" s="4" t="s">
        <v>27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35">
      <c r="A15" s="4" t="s">
        <v>28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35">
      <c r="A16" s="4" t="s">
        <v>48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35">
      <c r="A17" s="4" t="s">
        <v>29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3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3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3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35">
      <c r="A21" s="4"/>
      <c r="B21" s="4"/>
      <c r="C21" s="4"/>
      <c r="D21" s="4"/>
      <c r="E21" s="4"/>
      <c r="F21" s="4"/>
      <c r="G21" s="4"/>
      <c r="H21" s="4"/>
    </row>
    <row r="22" spans="1:17" x14ac:dyDescent="0.35">
      <c r="A22" s="4"/>
      <c r="B22" s="4"/>
      <c r="C22" s="4"/>
      <c r="D22" s="4"/>
      <c r="E22" s="4"/>
      <c r="F22" s="4"/>
      <c r="G22" s="4"/>
      <c r="H22" s="4"/>
    </row>
    <row r="23" spans="1:17" x14ac:dyDescent="0.35">
      <c r="A23" s="4"/>
      <c r="B23" s="4"/>
      <c r="C23" s="4"/>
      <c r="D23" s="4"/>
      <c r="E23" s="4"/>
      <c r="F23" s="4"/>
      <c r="G23" s="4"/>
      <c r="H23" s="4"/>
    </row>
    <row r="24" spans="1:17" x14ac:dyDescent="0.35">
      <c r="A24" s="4"/>
      <c r="B24" s="4"/>
      <c r="C24" s="4"/>
      <c r="D24" s="4"/>
      <c r="E24" s="4"/>
      <c r="F24" s="4"/>
      <c r="G24" s="4"/>
      <c r="H24" s="4"/>
    </row>
    <row r="25" spans="1:17" x14ac:dyDescent="0.35">
      <c r="A25" s="4"/>
      <c r="B25" s="4"/>
      <c r="C25" s="4"/>
      <c r="D25" s="4"/>
      <c r="E25" s="4"/>
      <c r="F25" s="4"/>
      <c r="G25" s="4"/>
      <c r="H25" s="4"/>
    </row>
  </sheetData>
  <sheetProtection sheet="1" objects="1" scenarios="1"/>
  <mergeCells count="2">
    <mergeCell ref="B3:F3"/>
    <mergeCell ref="B4:F4"/>
  </mergeCells>
  <dataValidations count="1">
    <dataValidation type="custom" allowBlank="1" showInputMessage="1" showErrorMessage="1" errorTitle="Ungültiger Wert" error="Bitte geben Sie ausschließlich positive Zahlen ein und erfassen hier maximal 2 Dezimalstellen." sqref="B9:E11">
      <formula1>AND(B9&gt;=0,OR(ROUND(MOD(B9*100,1),2)=0,ROUND(MOD(B9*100,1),2)=1))</formula1>
    </dataValidation>
  </dataValidation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&amp;LEFRE/JTF NRW&amp;CStand: 06.11.2023&amp;RSeite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"/>
  <sheetViews>
    <sheetView workbookViewId="0">
      <selection activeCell="L32" sqref="L32"/>
    </sheetView>
  </sheetViews>
  <sheetFormatPr baseColWidth="10" defaultColWidth="11.453125" defaultRowHeight="14.5" x14ac:dyDescent="0.35"/>
  <cols>
    <col min="1" max="1" width="42.26953125" style="4" customWidth="1"/>
    <col min="2" max="2" width="11.453125" style="4"/>
    <col min="3" max="3" width="8.453125" style="4" bestFit="1" customWidth="1"/>
    <col min="4" max="4" width="8.7265625" style="4" bestFit="1" customWidth="1"/>
    <col min="5" max="5" width="9.81640625" style="4" bestFit="1" customWidth="1"/>
    <col min="6" max="6" width="11.453125" style="4"/>
    <col min="7" max="7" width="8.453125" style="4" bestFit="1" customWidth="1"/>
    <col min="8" max="8" width="8.7265625" style="4" bestFit="1" customWidth="1"/>
    <col min="9" max="9" width="9.81640625" style="4" bestFit="1" customWidth="1"/>
    <col min="10" max="10" width="11.453125" style="4"/>
    <col min="11" max="11" width="8.453125" style="4" bestFit="1" customWidth="1"/>
    <col min="12" max="12" width="8.7265625" style="4" bestFit="1" customWidth="1"/>
    <col min="13" max="13" width="9.81640625" style="4" bestFit="1" customWidth="1"/>
    <col min="14" max="14" width="11.453125" style="4"/>
    <col min="15" max="15" width="8.453125" style="4" bestFit="1" customWidth="1"/>
    <col min="16" max="16" width="8.7265625" style="4" bestFit="1" customWidth="1"/>
    <col min="17" max="17" width="9.81640625" style="4" bestFit="1" customWidth="1"/>
    <col min="18" max="18" width="11.453125" style="4"/>
    <col min="19" max="19" width="9.81640625" style="4" bestFit="1" customWidth="1"/>
    <col min="20" max="16384" width="11.453125" style="4"/>
  </cols>
  <sheetData>
    <row r="1" spans="1:20" ht="28.5" x14ac:dyDescent="0.65">
      <c r="A1" s="14" t="s">
        <v>20</v>
      </c>
    </row>
    <row r="3" spans="1:20" x14ac:dyDescent="0.35">
      <c r="A3" s="12" t="s">
        <v>30</v>
      </c>
      <c r="B3" s="127">
        <f>Finanzierungsplan!B4</f>
        <v>0</v>
      </c>
      <c r="C3" s="128"/>
      <c r="D3" s="128"/>
      <c r="E3" s="128"/>
      <c r="F3" s="128"/>
      <c r="G3" s="128"/>
      <c r="H3" s="128"/>
      <c r="I3" s="129"/>
      <c r="J3" s="55"/>
      <c r="K3" s="55"/>
      <c r="L3" s="53"/>
      <c r="M3" s="53"/>
    </row>
    <row r="4" spans="1:20" x14ac:dyDescent="0.35">
      <c r="A4" s="12" t="s">
        <v>0</v>
      </c>
      <c r="B4" s="127">
        <f>Finanzierungsplan!B5</f>
        <v>0</v>
      </c>
      <c r="C4" s="128"/>
      <c r="D4" s="128"/>
      <c r="E4" s="128"/>
      <c r="F4" s="128"/>
      <c r="G4" s="128"/>
      <c r="H4" s="128"/>
      <c r="I4" s="129"/>
      <c r="J4" s="55"/>
      <c r="K4" s="55"/>
      <c r="L4" s="53"/>
      <c r="M4" s="53"/>
    </row>
    <row r="5" spans="1:20" x14ac:dyDescent="0.35">
      <c r="A5" s="12" t="s">
        <v>1</v>
      </c>
      <c r="B5" s="81">
        <f>'A.I Personalausgaben'!B5:C5</f>
        <v>0</v>
      </c>
      <c r="C5" s="58"/>
      <c r="D5" s="52"/>
      <c r="E5" s="52"/>
      <c r="F5" s="52"/>
      <c r="G5" s="52"/>
      <c r="H5" s="52"/>
      <c r="I5" s="52"/>
      <c r="J5" s="52"/>
      <c r="K5" s="52"/>
      <c r="L5" s="52"/>
      <c r="M5" s="52"/>
    </row>
    <row r="7" spans="1:20" x14ac:dyDescent="0.35">
      <c r="B7" s="18"/>
      <c r="C7" s="112">
        <f>Finanzierungsplan!B10</f>
        <v>2025</v>
      </c>
      <c r="D7" s="113"/>
      <c r="E7" s="113"/>
      <c r="F7" s="114"/>
      <c r="G7" s="112">
        <f>Finanzierungsplan!C10</f>
        <v>2026</v>
      </c>
      <c r="H7" s="113"/>
      <c r="I7" s="113"/>
      <c r="J7" s="114"/>
      <c r="K7" s="112">
        <f>Finanzierungsplan!D10</f>
        <v>2027</v>
      </c>
      <c r="L7" s="113"/>
      <c r="M7" s="113"/>
      <c r="N7" s="114"/>
      <c r="O7" s="112">
        <f>Finanzierungsplan!E10</f>
        <v>2028</v>
      </c>
      <c r="P7" s="113"/>
      <c r="Q7" s="113"/>
      <c r="R7" s="114"/>
      <c r="S7" s="107" t="s">
        <v>11</v>
      </c>
      <c r="T7" s="108"/>
    </row>
    <row r="8" spans="1:20" x14ac:dyDescent="0.35">
      <c r="A8" s="2" t="s">
        <v>21</v>
      </c>
      <c r="B8" s="80" t="s">
        <v>13</v>
      </c>
      <c r="C8" s="19" t="s">
        <v>16</v>
      </c>
      <c r="D8" s="19" t="s">
        <v>46</v>
      </c>
      <c r="E8" s="19" t="s">
        <v>47</v>
      </c>
      <c r="F8" s="80" t="s">
        <v>12</v>
      </c>
      <c r="G8" s="19" t="s">
        <v>16</v>
      </c>
      <c r="H8" s="19" t="s">
        <v>46</v>
      </c>
      <c r="I8" s="19" t="s">
        <v>47</v>
      </c>
      <c r="J8" s="80" t="s">
        <v>12</v>
      </c>
      <c r="K8" s="19" t="s">
        <v>16</v>
      </c>
      <c r="L8" s="19" t="s">
        <v>46</v>
      </c>
      <c r="M8" s="19" t="s">
        <v>47</v>
      </c>
      <c r="N8" s="80" t="s">
        <v>12</v>
      </c>
      <c r="O8" s="19" t="s">
        <v>16</v>
      </c>
      <c r="P8" s="19" t="s">
        <v>46</v>
      </c>
      <c r="Q8" s="19" t="s">
        <v>47</v>
      </c>
      <c r="R8" s="80" t="s">
        <v>12</v>
      </c>
      <c r="S8" s="19" t="s">
        <v>47</v>
      </c>
      <c r="T8" s="80" t="s">
        <v>12</v>
      </c>
    </row>
    <row r="9" spans="1:20" x14ac:dyDescent="0.35">
      <c r="A9" s="54"/>
      <c r="B9" s="6">
        <v>15</v>
      </c>
      <c r="C9" s="51"/>
      <c r="D9" s="50"/>
      <c r="E9" s="56">
        <f>ROUNDDOWN(C9+D9/60,4)</f>
        <v>0</v>
      </c>
      <c r="F9" s="6">
        <f>TRUNC($B9*E9,2)</f>
        <v>0</v>
      </c>
      <c r="G9" s="51"/>
      <c r="H9" s="50"/>
      <c r="I9" s="56">
        <f>ROUNDDOWN(G9+H9/60,4)</f>
        <v>0</v>
      </c>
      <c r="J9" s="6">
        <f>TRUNC($B9*I9,2)</f>
        <v>0</v>
      </c>
      <c r="K9" s="51"/>
      <c r="L9" s="50"/>
      <c r="M9" s="56">
        <f>ROUNDDOWN(K9+L9/60,4)</f>
        <v>0</v>
      </c>
      <c r="N9" s="6">
        <f>TRUNC($B9*M9,2)</f>
        <v>0</v>
      </c>
      <c r="O9" s="51"/>
      <c r="P9" s="50"/>
      <c r="Q9" s="56">
        <f>ROUNDDOWN(O9+P9/60,4)</f>
        <v>0</v>
      </c>
      <c r="R9" s="6">
        <f>TRUNC($B9*Q9,2)</f>
        <v>0</v>
      </c>
      <c r="S9" s="57">
        <f>E9+I9+M9+Q9</f>
        <v>0</v>
      </c>
      <c r="T9" s="6">
        <f>F9+J9+N9+R9</f>
        <v>0</v>
      </c>
    </row>
    <row r="10" spans="1:20" x14ac:dyDescent="0.35">
      <c r="A10" s="54"/>
      <c r="B10" s="6">
        <v>15</v>
      </c>
      <c r="C10" s="51"/>
      <c r="D10" s="50"/>
      <c r="E10" s="56">
        <f t="shared" ref="E10:E13" si="0">ROUNDDOWN(C10+D10/60,4)</f>
        <v>0</v>
      </c>
      <c r="F10" s="6">
        <f t="shared" ref="F10:F13" si="1">TRUNC($B10*E10,2)</f>
        <v>0</v>
      </c>
      <c r="G10" s="51"/>
      <c r="H10" s="50"/>
      <c r="I10" s="56">
        <f t="shared" ref="I10:I13" si="2">ROUNDDOWN(G10+H10/60,4)</f>
        <v>0</v>
      </c>
      <c r="J10" s="6">
        <f t="shared" ref="J10:J13" si="3">TRUNC($B10*I10,2)</f>
        <v>0</v>
      </c>
      <c r="K10" s="51"/>
      <c r="L10" s="50"/>
      <c r="M10" s="56">
        <f t="shared" ref="M10:M13" si="4">ROUNDDOWN(K10+L10/60,4)</f>
        <v>0</v>
      </c>
      <c r="N10" s="6">
        <f t="shared" ref="N10:N13" si="5">TRUNC($B10*M10,2)</f>
        <v>0</v>
      </c>
      <c r="O10" s="51"/>
      <c r="P10" s="50"/>
      <c r="Q10" s="56">
        <f t="shared" ref="Q10:Q13" si="6">ROUNDDOWN(O10+P10/60,4)</f>
        <v>0</v>
      </c>
      <c r="R10" s="6">
        <f t="shared" ref="R10:R13" si="7">TRUNC($B10*Q10,2)</f>
        <v>0</v>
      </c>
      <c r="S10" s="57">
        <f t="shared" ref="S10:S18" si="8">E10+I10+M10+Q10</f>
        <v>0</v>
      </c>
      <c r="T10" s="6">
        <f t="shared" ref="T10:T18" si="9">F10+J10+N10+R10</f>
        <v>0</v>
      </c>
    </row>
    <row r="11" spans="1:20" x14ac:dyDescent="0.35">
      <c r="A11" s="54"/>
      <c r="B11" s="6">
        <v>15</v>
      </c>
      <c r="C11" s="51"/>
      <c r="D11" s="50"/>
      <c r="E11" s="56">
        <f t="shared" si="0"/>
        <v>0</v>
      </c>
      <c r="F11" s="6">
        <f t="shared" si="1"/>
        <v>0</v>
      </c>
      <c r="G11" s="51"/>
      <c r="H11" s="50"/>
      <c r="I11" s="56">
        <f t="shared" si="2"/>
        <v>0</v>
      </c>
      <c r="J11" s="6">
        <f t="shared" si="3"/>
        <v>0</v>
      </c>
      <c r="K11" s="51"/>
      <c r="L11" s="50"/>
      <c r="M11" s="56">
        <f t="shared" si="4"/>
        <v>0</v>
      </c>
      <c r="N11" s="6">
        <f t="shared" si="5"/>
        <v>0</v>
      </c>
      <c r="O11" s="51"/>
      <c r="P11" s="50"/>
      <c r="Q11" s="56">
        <f t="shared" si="6"/>
        <v>0</v>
      </c>
      <c r="R11" s="6">
        <f t="shared" si="7"/>
        <v>0</v>
      </c>
      <c r="S11" s="57">
        <f t="shared" si="8"/>
        <v>0</v>
      </c>
      <c r="T11" s="6">
        <f t="shared" si="9"/>
        <v>0</v>
      </c>
    </row>
    <row r="12" spans="1:20" x14ac:dyDescent="0.35">
      <c r="A12" s="54"/>
      <c r="B12" s="6">
        <v>15</v>
      </c>
      <c r="C12" s="51"/>
      <c r="D12" s="50"/>
      <c r="E12" s="56">
        <f t="shared" si="0"/>
        <v>0</v>
      </c>
      <c r="F12" s="6">
        <f t="shared" si="1"/>
        <v>0</v>
      </c>
      <c r="G12" s="51"/>
      <c r="H12" s="50"/>
      <c r="I12" s="56">
        <f t="shared" si="2"/>
        <v>0</v>
      </c>
      <c r="J12" s="6">
        <f t="shared" si="3"/>
        <v>0</v>
      </c>
      <c r="K12" s="51"/>
      <c r="L12" s="50"/>
      <c r="M12" s="56">
        <f t="shared" si="4"/>
        <v>0</v>
      </c>
      <c r="N12" s="6">
        <f t="shared" si="5"/>
        <v>0</v>
      </c>
      <c r="O12" s="51"/>
      <c r="P12" s="50"/>
      <c r="Q12" s="56">
        <f t="shared" si="6"/>
        <v>0</v>
      </c>
      <c r="R12" s="6">
        <f t="shared" si="7"/>
        <v>0</v>
      </c>
      <c r="S12" s="57">
        <f t="shared" si="8"/>
        <v>0</v>
      </c>
      <c r="T12" s="6">
        <f t="shared" si="9"/>
        <v>0</v>
      </c>
    </row>
    <row r="13" spans="1:20" x14ac:dyDescent="0.35">
      <c r="A13" s="54"/>
      <c r="B13" s="6">
        <v>15</v>
      </c>
      <c r="C13" s="51"/>
      <c r="D13" s="50"/>
      <c r="E13" s="56">
        <f t="shared" si="0"/>
        <v>0</v>
      </c>
      <c r="F13" s="6">
        <f t="shared" si="1"/>
        <v>0</v>
      </c>
      <c r="G13" s="51"/>
      <c r="H13" s="50"/>
      <c r="I13" s="56">
        <f t="shared" si="2"/>
        <v>0</v>
      </c>
      <c r="J13" s="6">
        <f t="shared" si="3"/>
        <v>0</v>
      </c>
      <c r="K13" s="51"/>
      <c r="L13" s="50"/>
      <c r="M13" s="56">
        <f t="shared" si="4"/>
        <v>0</v>
      </c>
      <c r="N13" s="6">
        <f t="shared" si="5"/>
        <v>0</v>
      </c>
      <c r="O13" s="51"/>
      <c r="P13" s="50"/>
      <c r="Q13" s="56">
        <f t="shared" si="6"/>
        <v>0</v>
      </c>
      <c r="R13" s="6">
        <f t="shared" si="7"/>
        <v>0</v>
      </c>
      <c r="S13" s="57">
        <f t="shared" si="8"/>
        <v>0</v>
      </c>
      <c r="T13" s="6">
        <f t="shared" si="9"/>
        <v>0</v>
      </c>
    </row>
    <row r="14" spans="1:20" x14ac:dyDescent="0.35">
      <c r="A14" s="54"/>
      <c r="B14" s="6">
        <v>15</v>
      </c>
      <c r="C14" s="51"/>
      <c r="D14" s="50"/>
      <c r="E14" s="56">
        <f t="shared" ref="E14:E18" si="10">ROUNDDOWN(C14+D14/60,4)</f>
        <v>0</v>
      </c>
      <c r="F14" s="6">
        <f t="shared" ref="F14:F18" si="11">TRUNC($B14*E14,2)</f>
        <v>0</v>
      </c>
      <c r="G14" s="51"/>
      <c r="H14" s="50"/>
      <c r="I14" s="56">
        <f t="shared" ref="I14:I18" si="12">ROUNDDOWN(G14+H14/60,4)</f>
        <v>0</v>
      </c>
      <c r="J14" s="6">
        <f t="shared" ref="J14:J18" si="13">TRUNC($B14*I14,2)</f>
        <v>0</v>
      </c>
      <c r="K14" s="51"/>
      <c r="L14" s="50"/>
      <c r="M14" s="56">
        <f t="shared" ref="M14:M18" si="14">ROUNDDOWN(K14+L14/60,4)</f>
        <v>0</v>
      </c>
      <c r="N14" s="6">
        <f t="shared" ref="N14:N18" si="15">TRUNC($B14*M14,2)</f>
        <v>0</v>
      </c>
      <c r="O14" s="51"/>
      <c r="P14" s="50"/>
      <c r="Q14" s="56">
        <f t="shared" ref="Q14:Q18" si="16">ROUNDDOWN(O14+P14/60,4)</f>
        <v>0</v>
      </c>
      <c r="R14" s="6">
        <f t="shared" ref="R14:R18" si="17">TRUNC($B14*Q14,2)</f>
        <v>0</v>
      </c>
      <c r="S14" s="57">
        <f t="shared" si="8"/>
        <v>0</v>
      </c>
      <c r="T14" s="6">
        <f t="shared" si="9"/>
        <v>0</v>
      </c>
    </row>
    <row r="15" spans="1:20" x14ac:dyDescent="0.35">
      <c r="A15" s="54"/>
      <c r="B15" s="6">
        <v>15</v>
      </c>
      <c r="C15" s="51"/>
      <c r="D15" s="50"/>
      <c r="E15" s="56">
        <f t="shared" si="10"/>
        <v>0</v>
      </c>
      <c r="F15" s="6">
        <f t="shared" si="11"/>
        <v>0</v>
      </c>
      <c r="G15" s="51"/>
      <c r="H15" s="50"/>
      <c r="I15" s="56">
        <f t="shared" si="12"/>
        <v>0</v>
      </c>
      <c r="J15" s="6">
        <f t="shared" si="13"/>
        <v>0</v>
      </c>
      <c r="K15" s="51"/>
      <c r="L15" s="50"/>
      <c r="M15" s="56">
        <f t="shared" si="14"/>
        <v>0</v>
      </c>
      <c r="N15" s="6">
        <f t="shared" si="15"/>
        <v>0</v>
      </c>
      <c r="O15" s="51"/>
      <c r="P15" s="50"/>
      <c r="Q15" s="56">
        <f t="shared" si="16"/>
        <v>0</v>
      </c>
      <c r="R15" s="6">
        <f t="shared" si="17"/>
        <v>0</v>
      </c>
      <c r="S15" s="57">
        <f t="shared" si="8"/>
        <v>0</v>
      </c>
      <c r="T15" s="6">
        <f t="shared" si="9"/>
        <v>0</v>
      </c>
    </row>
    <row r="16" spans="1:20" x14ac:dyDescent="0.35">
      <c r="A16" s="54"/>
      <c r="B16" s="6">
        <v>15</v>
      </c>
      <c r="C16" s="51"/>
      <c r="D16" s="50"/>
      <c r="E16" s="56">
        <f t="shared" si="10"/>
        <v>0</v>
      </c>
      <c r="F16" s="6">
        <f t="shared" si="11"/>
        <v>0</v>
      </c>
      <c r="G16" s="51"/>
      <c r="H16" s="50"/>
      <c r="I16" s="56">
        <f t="shared" si="12"/>
        <v>0</v>
      </c>
      <c r="J16" s="6">
        <f t="shared" si="13"/>
        <v>0</v>
      </c>
      <c r="K16" s="51"/>
      <c r="L16" s="50"/>
      <c r="M16" s="56">
        <f t="shared" si="14"/>
        <v>0</v>
      </c>
      <c r="N16" s="6">
        <f t="shared" si="15"/>
        <v>0</v>
      </c>
      <c r="O16" s="51"/>
      <c r="P16" s="50"/>
      <c r="Q16" s="56">
        <f t="shared" si="16"/>
        <v>0</v>
      </c>
      <c r="R16" s="6">
        <f t="shared" si="17"/>
        <v>0</v>
      </c>
      <c r="S16" s="57">
        <f t="shared" si="8"/>
        <v>0</v>
      </c>
      <c r="T16" s="6">
        <f t="shared" si="9"/>
        <v>0</v>
      </c>
    </row>
    <row r="17" spans="1:20" x14ac:dyDescent="0.35">
      <c r="A17" s="54"/>
      <c r="B17" s="6">
        <v>15</v>
      </c>
      <c r="C17" s="51"/>
      <c r="D17" s="50"/>
      <c r="E17" s="56">
        <f t="shared" si="10"/>
        <v>0</v>
      </c>
      <c r="F17" s="6">
        <f t="shared" si="11"/>
        <v>0</v>
      </c>
      <c r="G17" s="51"/>
      <c r="H17" s="50"/>
      <c r="I17" s="56">
        <f t="shared" si="12"/>
        <v>0</v>
      </c>
      <c r="J17" s="6">
        <f t="shared" si="13"/>
        <v>0</v>
      </c>
      <c r="K17" s="51"/>
      <c r="L17" s="50"/>
      <c r="M17" s="56">
        <f t="shared" si="14"/>
        <v>0</v>
      </c>
      <c r="N17" s="6">
        <f t="shared" si="15"/>
        <v>0</v>
      </c>
      <c r="O17" s="51"/>
      <c r="P17" s="50"/>
      <c r="Q17" s="56">
        <f t="shared" si="16"/>
        <v>0</v>
      </c>
      <c r="R17" s="6">
        <f t="shared" si="17"/>
        <v>0</v>
      </c>
      <c r="S17" s="57">
        <f t="shared" si="8"/>
        <v>0</v>
      </c>
      <c r="T17" s="6">
        <f t="shared" si="9"/>
        <v>0</v>
      </c>
    </row>
    <row r="18" spans="1:20" x14ac:dyDescent="0.35">
      <c r="A18" s="54"/>
      <c r="B18" s="6">
        <v>15</v>
      </c>
      <c r="C18" s="51"/>
      <c r="D18" s="50"/>
      <c r="E18" s="56">
        <f t="shared" si="10"/>
        <v>0</v>
      </c>
      <c r="F18" s="6">
        <f t="shared" si="11"/>
        <v>0</v>
      </c>
      <c r="G18" s="51"/>
      <c r="H18" s="50"/>
      <c r="I18" s="56">
        <f t="shared" si="12"/>
        <v>0</v>
      </c>
      <c r="J18" s="6">
        <f t="shared" si="13"/>
        <v>0</v>
      </c>
      <c r="K18" s="51"/>
      <c r="L18" s="50"/>
      <c r="M18" s="56">
        <f t="shared" si="14"/>
        <v>0</v>
      </c>
      <c r="N18" s="6">
        <f t="shared" si="15"/>
        <v>0</v>
      </c>
      <c r="O18" s="51"/>
      <c r="P18" s="50"/>
      <c r="Q18" s="56">
        <f t="shared" si="16"/>
        <v>0</v>
      </c>
      <c r="R18" s="6">
        <f t="shared" si="17"/>
        <v>0</v>
      </c>
      <c r="S18" s="57">
        <f t="shared" si="8"/>
        <v>0</v>
      </c>
      <c r="T18" s="6">
        <f t="shared" si="9"/>
        <v>0</v>
      </c>
    </row>
    <row r="19" spans="1:20" x14ac:dyDescent="0.35">
      <c r="A19" s="33" t="s">
        <v>22</v>
      </c>
      <c r="B19" s="36"/>
      <c r="C19" s="37"/>
      <c r="D19" s="36"/>
      <c r="E19" s="36"/>
      <c r="F19" s="35">
        <f>SUM(F8:F18)</f>
        <v>0</v>
      </c>
      <c r="G19" s="37"/>
      <c r="H19" s="36"/>
      <c r="I19" s="36"/>
      <c r="J19" s="35">
        <f>SUM(J8:J18)</f>
        <v>0</v>
      </c>
      <c r="K19" s="37"/>
      <c r="L19" s="36"/>
      <c r="M19" s="36"/>
      <c r="N19" s="35">
        <f>SUM(N8:N18)</f>
        <v>0</v>
      </c>
      <c r="O19" s="37"/>
      <c r="P19" s="36"/>
      <c r="Q19" s="36"/>
      <c r="R19" s="35">
        <f>SUM(R8:R18)</f>
        <v>0</v>
      </c>
      <c r="S19" s="36"/>
      <c r="T19" s="35">
        <f>SUM(T8:T18)</f>
        <v>0</v>
      </c>
    </row>
    <row r="20" spans="1:20" x14ac:dyDescent="0.35">
      <c r="A20" s="26" t="s">
        <v>23</v>
      </c>
      <c r="F20" s="34">
        <f>MIN(F19,T20)</f>
        <v>0</v>
      </c>
      <c r="J20" s="34">
        <f>MIN(J19,T20-F20)</f>
        <v>0</v>
      </c>
      <c r="N20" s="34">
        <f>MIN(N19,T20-J20-F20)</f>
        <v>0</v>
      </c>
      <c r="R20" s="34">
        <f>MIN(R19,T20-N20-J20-F20)</f>
        <v>0</v>
      </c>
      <c r="T20" s="34">
        <f>MAX(0,IF(T19&gt;(SUM([1]Finanzierungsplan!K13:K15)-SUM([1]Finanzierungsplan!K27:K29))*([1]Finanzierungsplan!$B9),(SUM([1]Finanzierungsplan!K13:K15)-SUM([1]Finanzierungsplan!K27:K29))*(1-[1]Finanzierungsplan!$B9)/([1]Finanzierungsplan!$B9),T19))</f>
        <v>0</v>
      </c>
    </row>
  </sheetData>
  <sheetProtection sheet="1" objects="1" scenarios="1"/>
  <mergeCells count="7">
    <mergeCell ref="S7:T7"/>
    <mergeCell ref="B3:I3"/>
    <mergeCell ref="B4:I4"/>
    <mergeCell ref="O7:R7"/>
    <mergeCell ref="C7:F7"/>
    <mergeCell ref="G7:J7"/>
    <mergeCell ref="K7:N7"/>
  </mergeCells>
  <dataValidations count="2">
    <dataValidation type="whole" allowBlank="1" showInputMessage="1" showErrorMessage="1" errorTitle="Unzulässiger Wert" error="Geben Sie bitte eine ganze Zahl zwischen 0 und 1.719 ein." sqref="O9:O18 K9:K18 G9:G18 C9:C18">
      <formula1>0</formula1>
      <formula2>1719</formula2>
    </dataValidation>
    <dataValidation type="whole" allowBlank="1" showInputMessage="1" showErrorMessage="1" errorTitle="Unzulässiger Wert" error="Geben Sie bitte eine ganze Zahl zwischen 0 und 59 ein." sqref="L9:L18 D9:D18 H9:H18 P9:P18">
      <formula1>0</formula1>
      <formula2>59</formula2>
    </dataValidation>
  </dataValidations>
  <pageMargins left="0.70866141732283472" right="0.70866141732283472" top="0.78740157480314965" bottom="0.78740157480314965" header="0.31496062992125984" footer="0.31496062992125984"/>
  <pageSetup paperSize="9" scale="57" orientation="landscape" r:id="rId1"/>
  <headerFooter>
    <oddFooter>&amp;LEFRE/JTF NRW&amp;CStand: 06.11.2023&amp;RSeite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workbookViewId="0">
      <selection activeCell="F26" sqref="F26"/>
    </sheetView>
  </sheetViews>
  <sheetFormatPr baseColWidth="10" defaultColWidth="11.453125" defaultRowHeight="14.5" x14ac:dyDescent="0.35"/>
  <cols>
    <col min="1" max="1" width="37.54296875" style="4" bestFit="1" customWidth="1"/>
    <col min="2" max="7" width="13.81640625" style="4" customWidth="1"/>
    <col min="8" max="16384" width="11.453125" style="4"/>
  </cols>
  <sheetData>
    <row r="1" spans="1:7" ht="28.5" x14ac:dyDescent="0.65">
      <c r="A1" s="126" t="s">
        <v>26</v>
      </c>
      <c r="B1" s="126"/>
      <c r="C1" s="126"/>
      <c r="D1" s="126"/>
      <c r="E1" s="126"/>
      <c r="F1" s="126"/>
      <c r="G1" s="126"/>
    </row>
    <row r="3" spans="1:7" x14ac:dyDescent="0.35">
      <c r="A3" s="12" t="s">
        <v>30</v>
      </c>
      <c r="B3" s="127">
        <f>Finanzierungsplan!B4</f>
        <v>0</v>
      </c>
      <c r="C3" s="128"/>
      <c r="D3" s="128"/>
      <c r="E3" s="128"/>
      <c r="F3" s="128"/>
      <c r="G3" s="129"/>
    </row>
    <row r="4" spans="1:7" x14ac:dyDescent="0.35">
      <c r="A4" s="12" t="s">
        <v>0</v>
      </c>
      <c r="B4" s="127">
        <f>Finanzierungsplan!B5</f>
        <v>0</v>
      </c>
      <c r="C4" s="128"/>
      <c r="D4" s="128"/>
      <c r="E4" s="128"/>
      <c r="F4" s="128"/>
      <c r="G4" s="129"/>
    </row>
    <row r="5" spans="1:7" x14ac:dyDescent="0.35">
      <c r="A5" s="12" t="s">
        <v>1</v>
      </c>
      <c r="B5" s="29">
        <f>'A.I Personalausgaben'!B5:C5</f>
        <v>0</v>
      </c>
      <c r="C5" s="46"/>
      <c r="D5" s="47"/>
      <c r="E5" s="47"/>
      <c r="F5" s="47"/>
      <c r="G5" s="47"/>
    </row>
    <row r="8" spans="1:7" x14ac:dyDescent="0.35">
      <c r="A8" s="20" t="s">
        <v>31</v>
      </c>
      <c r="B8" s="21">
        <f>Finanzierungsplan!B10</f>
        <v>2025</v>
      </c>
      <c r="C8" s="21">
        <f>Finanzierungsplan!C10</f>
        <v>2026</v>
      </c>
      <c r="D8" s="21">
        <f>Finanzierungsplan!D10</f>
        <v>2027</v>
      </c>
      <c r="E8" s="21">
        <f>Finanzierungsplan!E10</f>
        <v>2028</v>
      </c>
      <c r="F8" s="21">
        <v>2029</v>
      </c>
      <c r="G8" s="21" t="s">
        <v>11</v>
      </c>
    </row>
    <row r="9" spans="1:7" x14ac:dyDescent="0.35">
      <c r="A9" s="38"/>
      <c r="B9" s="39"/>
      <c r="C9" s="39"/>
      <c r="D9" s="39"/>
      <c r="E9" s="39"/>
      <c r="F9" s="39"/>
      <c r="G9" s="22">
        <f>SUM(B9:F9)</f>
        <v>0</v>
      </c>
    </row>
    <row r="10" spans="1:7" x14ac:dyDescent="0.35">
      <c r="A10" s="38"/>
      <c r="B10" s="40"/>
      <c r="C10" s="40"/>
      <c r="D10" s="40"/>
      <c r="E10" s="40"/>
      <c r="F10" s="40"/>
      <c r="G10" s="24">
        <f>SUM(B10:F10)</f>
        <v>0</v>
      </c>
    </row>
    <row r="11" spans="1:7" x14ac:dyDescent="0.35">
      <c r="A11" s="38"/>
      <c r="B11" s="40"/>
      <c r="C11" s="40"/>
      <c r="D11" s="40"/>
      <c r="E11" s="40"/>
      <c r="F11" s="40"/>
      <c r="G11" s="24">
        <f>SUM(B11:F11)</f>
        <v>0</v>
      </c>
    </row>
    <row r="12" spans="1:7" x14ac:dyDescent="0.35">
      <c r="A12" s="38"/>
      <c r="B12" s="40"/>
      <c r="C12" s="40"/>
      <c r="D12" s="40"/>
      <c r="E12" s="40"/>
      <c r="F12" s="40"/>
      <c r="G12" s="24">
        <f>SUM(B12:F12)</f>
        <v>0</v>
      </c>
    </row>
    <row r="13" spans="1:7" x14ac:dyDescent="0.35">
      <c r="A13" s="38"/>
      <c r="B13" s="41"/>
      <c r="C13" s="41"/>
      <c r="D13" s="41"/>
      <c r="E13" s="41"/>
      <c r="F13" s="41"/>
      <c r="G13" s="25">
        <f>SUM(B13:F13)</f>
        <v>0</v>
      </c>
    </row>
    <row r="14" spans="1:7" x14ac:dyDescent="0.35">
      <c r="A14" s="42" t="s">
        <v>38</v>
      </c>
      <c r="B14" s="34">
        <f>SUM(B9:B13)</f>
        <v>0</v>
      </c>
      <c r="C14" s="34">
        <f t="shared" ref="C14:G14" si="0">SUM(C9:C13)</f>
        <v>0</v>
      </c>
      <c r="D14" s="34">
        <f t="shared" si="0"/>
        <v>0</v>
      </c>
      <c r="E14" s="34">
        <f t="shared" si="0"/>
        <v>0</v>
      </c>
      <c r="F14" s="34">
        <f>SUM(F9:F13)</f>
        <v>0</v>
      </c>
      <c r="G14" s="34">
        <f t="shared" si="0"/>
        <v>0</v>
      </c>
    </row>
    <row r="15" spans="1:7" x14ac:dyDescent="0.35">
      <c r="A15" s="48" t="s">
        <v>39</v>
      </c>
      <c r="B15" s="49">
        <f>IF($G14&gt;0,ROUNDDOWN(B14*$G15/$G14,2),0)</f>
        <v>0</v>
      </c>
      <c r="C15" s="49">
        <f t="shared" ref="C15:F15" si="1">IF($G14&gt;0,ROUNDDOWN(C14*$G15/$G14,2),0)</f>
        <v>0</v>
      </c>
      <c r="D15" s="49">
        <f t="shared" si="1"/>
        <v>0</v>
      </c>
      <c r="E15" s="49">
        <f t="shared" si="1"/>
        <v>0</v>
      </c>
      <c r="F15" s="49">
        <f t="shared" si="1"/>
        <v>0</v>
      </c>
      <c r="G15" s="49">
        <f>ROUNDDOWN(MIN(G14,(0.9-Finanzierungsplan!B8)*Finanzierungsplan!G16),2)</f>
        <v>0</v>
      </c>
    </row>
    <row r="16" spans="1:7" x14ac:dyDescent="0.35">
      <c r="A16" s="48" t="s">
        <v>40</v>
      </c>
      <c r="B16" s="49">
        <f t="shared" ref="B16:F16" si="2">B14-B15</f>
        <v>0</v>
      </c>
      <c r="C16" s="49">
        <f t="shared" si="2"/>
        <v>0</v>
      </c>
      <c r="D16" s="49">
        <f t="shared" si="2"/>
        <v>0</v>
      </c>
      <c r="E16" s="49">
        <f t="shared" si="2"/>
        <v>0</v>
      </c>
      <c r="F16" s="49">
        <f t="shared" si="2"/>
        <v>0</v>
      </c>
      <c r="G16" s="49">
        <f>G14-G15</f>
        <v>0</v>
      </c>
    </row>
  </sheetData>
  <sheetProtection sheet="1" objects="1" scenarios="1"/>
  <mergeCells count="3">
    <mergeCell ref="B3:G3"/>
    <mergeCell ref="B4:G4"/>
    <mergeCell ref="A1:G1"/>
  </mergeCells>
  <dataValidations count="1">
    <dataValidation type="custom" allowBlank="1" showInputMessage="1" showErrorMessage="1" errorTitle="Ungültiger Wert" error="Bitte geben Sie ausschließlich positive Zahlen ein und erfassen hier maximal 2 Dezimalstellen." sqref="B9:F13">
      <formula1>AND(B9&gt;=0,OR(ROUND(MOD(B9*100,1),2)=0,ROUND(MOD(B9*100,1),2)=1))</formula1>
    </dataValidation>
  </dataValidations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&amp;LEFRE/JTF NRW&amp;CStand: 06.11.2023&amp;RSeite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Finanzierungsplan</vt:lpstr>
      <vt:lpstr>A.I Personalausgaben</vt:lpstr>
      <vt:lpstr>A.I Gemeinausgaben</vt:lpstr>
      <vt:lpstr>A.II Sachausgaben</vt:lpstr>
      <vt:lpstr>A.IV bürgersch. Eng.</vt:lpstr>
      <vt:lpstr>B.III Spenden</vt:lpstr>
    </vt:vector>
  </TitlesOfParts>
  <Company>MWIDE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Reck, Torsten (MWIKE)</dc:creator>
  <cp:lastModifiedBy>Poncza, Vera</cp:lastModifiedBy>
  <cp:lastPrinted>2023-11-06T11:47:57Z</cp:lastPrinted>
  <dcterms:created xsi:type="dcterms:W3CDTF">2022-05-09T05:58:09Z</dcterms:created>
  <dcterms:modified xsi:type="dcterms:W3CDTF">2024-09-09T11:12:12Z</dcterms:modified>
</cp:coreProperties>
</file>